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LANILHA" sheetId="1" state="visible" r:id="rId3"/>
  </sheets>
  <definedNames>
    <definedName function="false" hidden="false" localSheetId="0" name="_xlnm.Print_Area" vbProcedure="false">PLANILHA!$A$1:$J$199</definedName>
    <definedName function="false" hidden="false" localSheetId="0" name="_xlnm.Print_Titles" vbProcedure="false">PLANILHA!$1:$7</definedName>
    <definedName function="false" hidden="false" name="Adm_Local_Deson" vbProcedure="false">#REF!</definedName>
    <definedName function="false" hidden="false" name="Adm_Local_Oner" vbProcedure="false">#REF!</definedName>
    <definedName function="false" hidden="false" name="BDI_DESONERADO" vbProcedure="false">#REF!</definedName>
    <definedName function="false" hidden="false" name="BDI_DIF" vbProcedure="false">#REF!</definedName>
    <definedName function="false" hidden="false" name="BDI_ONERADO" vbProcedure="false">#REF!</definedName>
    <definedName function="false" hidden="false" name="Dias_mês" vbProcedure="false">#REF!</definedName>
    <definedName function="false" hidden="false" name="Enc_Compl_Deson" vbProcedure="false">#REF!</definedName>
    <definedName function="false" hidden="false" name="Enc_Compl_Oner" vbProcedure="false">#REF!</definedName>
    <definedName function="false" hidden="false" name="Endereço" vbProcedure="false">#REF!</definedName>
    <definedName function="false" hidden="false" name="EngOrcamentista" vbProcedure="false">#REF!</definedName>
    <definedName function="false" hidden="false" name="EngOrçamCREA" vbProcedure="false">#REF!</definedName>
    <definedName function="false" hidden="false" name="EngOrçamMat" vbProcedure="false">#REF!</definedName>
    <definedName function="false" hidden="false" name="EngOrçamNome" vbProcedure="false">#REF!</definedName>
    <definedName function="false" hidden="false" name="Menor_Valor_Total" vbProcedure="false">#REF!</definedName>
    <definedName function="false" hidden="false" name="Mes_Base" vbProcedure="false">#REF!</definedName>
    <definedName function="false" hidden="false" name="Municipio" vbProcedure="false">#REF!</definedName>
    <definedName function="false" hidden="false" name="Nome_do_Projeto" vbProcedure="false">#REF!</definedName>
    <definedName function="false" hidden="false" name="Orc_Vencedor" vbProcedure="false">#REF!</definedName>
    <definedName function="false" hidden="false" name="PercentualRecomAcima1500" vbProcedure="false">#REF!</definedName>
    <definedName function="false" hidden="false" name="PercentualRecomAcima1500Texto" vbProcedure="false">#REF!</definedName>
    <definedName function="false" hidden="false" name="PercentualRecomAte150" vbProcedure="false">#REF!</definedName>
    <definedName function="false" hidden="false" name="PercentualRecomAte150Texto" vbProcedure="false">#REF!</definedName>
    <definedName function="false" hidden="false" name="PercentualRecomDe150Ate1500" vbProcedure="false">#REF!</definedName>
    <definedName function="false" hidden="false" name="PercentualRecomDe150Ate1500Texto" vbProcedure="false">#REF!</definedName>
    <definedName function="false" hidden="false" name="Prazo_da_Obra__MESES" vbProcedure="false">#REF!</definedName>
    <definedName function="false" hidden="false" name="Revisao" vbProcedure="false">#REF!</definedName>
    <definedName function="false" hidden="false" name="Secretaria_Solicitante" vbProcedure="false">#REF!</definedName>
    <definedName function="false" hidden="false" name="Titulo_01" vbProcedure="false">#REF!</definedName>
    <definedName function="false" hidden="false" name="Titulo_02" vbProcedure="false">#REF!</definedName>
    <definedName function="false" hidden="false" name="Titulo_03" vbProcedure="false">#REF!</definedName>
    <definedName function="false" hidden="false" name="Titulo_04" vbProcedure="false">#REF!</definedName>
    <definedName function="false" hidden="false" name="Titulo_05" vbProcedure="false">#REF!</definedName>
    <definedName function="false" hidden="false" name="Titulo_06" vbProcedure="false">#REF!</definedName>
    <definedName function="false" hidden="false" name="Titulo_07" vbProcedure="false">#REF!</definedName>
    <definedName function="false" hidden="false" name="Titulo_08" vbProcedure="false">#REF!</definedName>
    <definedName function="false" hidden="false" name="Titulo_09" vbProcedure="false">#REF!</definedName>
    <definedName function="false" hidden="false" name="Titulo_10" vbProcedure="false">#REF!</definedName>
    <definedName function="false" hidden="false" name="Titulo_11" vbProcedure="false">#REF!</definedName>
    <definedName function="false" hidden="false" name="Titulo_12" vbProcedure="false">#REF!</definedName>
    <definedName function="false" hidden="false" name="Titulo_13" vbProcedure="false">#REF!</definedName>
    <definedName function="false" hidden="false" name="Titulo_14" vbProcedure="false">#REF!</definedName>
    <definedName function="false" hidden="false" name="Titulo_15" vbProcedure="false">#REF!</definedName>
    <definedName function="false" hidden="false" name="Titulo_16" vbProcedure="false">#REF!</definedName>
    <definedName function="false" hidden="false" name="Titulo_17" vbProcedure="false">#REF!</definedName>
    <definedName function="false" hidden="false" name="Total_item_Deson_01" vbProcedure="false">PLANILHA!$I$19</definedName>
    <definedName function="false" hidden="false" name="Total_item_Deson_02" vbProcedure="false">PLANILHA!$I$22</definedName>
    <definedName function="false" hidden="false" name="Total_item_Deson_03" vbProcedure="false">PLANILHA!$I$25</definedName>
    <definedName function="false" hidden="false" name="Total_item_Deson_04" vbProcedure="false">PLANILHA!$I$32</definedName>
    <definedName function="false" hidden="false" name="Total_item_Deson_05" vbProcedure="false">PLANILHA!$I$45</definedName>
    <definedName function="false" hidden="false" name="Total_item_Deson_06" vbProcedure="false">PLANILHA!$I$52</definedName>
    <definedName function="false" hidden="false" name="Total_item_Deson_07" vbProcedure="false">PLANILHA!$I$92</definedName>
    <definedName function="false" hidden="false" name="Total_item_Deson_08" vbProcedure="false">PLANILHA!$I$96</definedName>
    <definedName function="false" hidden="false" name="Total_item_Deson_09" vbProcedure="false">PLANILHA!$I$106</definedName>
    <definedName function="false" hidden="false" name="Total_item_Deson_10" vbProcedure="false">PLANILHA!$I$115</definedName>
    <definedName function="false" hidden="false" name="Total_item_Deson_11" vbProcedure="false">PLANILHA!$I$123</definedName>
    <definedName function="false" hidden="false" name="Total_item_Deson_12" vbProcedure="false">PLANILHA!$I$133</definedName>
    <definedName function="false" hidden="false" name="Total_item_Deson_13" vbProcedure="false">PLANILHA!$I$148</definedName>
    <definedName function="false" hidden="false" name="Total_item_Deson_14" vbProcedure="false">PLANILHA!$I$156</definedName>
    <definedName function="false" hidden="false" name="Total_item_Deson_15" vbProcedure="false">PLANILHA!$I$164</definedName>
    <definedName function="false" hidden="false" name="Total_item_Deson_16" vbProcedure="false">PLANILHA!$I$176</definedName>
    <definedName function="false" hidden="false" name="Total_item_Deson_17" vbProcedure="false">PLANILHA!$I$179</definedName>
    <definedName function="false" hidden="false" name="Total_item_Oner_01" vbProcedure="false">PLANILHA!$J$19</definedName>
    <definedName function="false" hidden="false" name="Total_item_Oner_02" vbProcedure="false">PLANILHA!$J$22</definedName>
    <definedName function="false" hidden="false" name="Total_item_Oner_03" vbProcedure="false">PLANILHA!$J$25</definedName>
    <definedName function="false" hidden="false" name="Total_item_Oner_04" vbProcedure="false">PLANILHA!$J$32</definedName>
    <definedName function="false" hidden="false" name="Total_item_Oner_05" vbProcedure="false">PLANILHA!$J$45</definedName>
    <definedName function="false" hidden="false" name="Total_item_Oner_06" vbProcedure="false">PLANILHA!$J$52</definedName>
    <definedName function="false" hidden="false" name="Total_item_Oner_07" vbProcedure="false">PLANILHA!$J$92</definedName>
    <definedName function="false" hidden="false" name="Total_item_Oner_08" vbProcedure="false">PLANILHA!$J$96</definedName>
    <definedName function="false" hidden="false" name="Total_item_Oner_09" vbProcedure="false">PLANILHA!$J$106</definedName>
    <definedName function="false" hidden="false" name="Total_item_Oner_10" vbProcedure="false">PLANILHA!$J$115</definedName>
    <definedName function="false" hidden="false" name="Total_item_Oner_11" vbProcedure="false">PLANILHA!$J$123</definedName>
    <definedName function="false" hidden="false" name="Total_item_Oner_12" vbProcedure="false">PLANILHA!$J$133</definedName>
    <definedName function="false" hidden="false" name="Total_item_Oner_13" vbProcedure="false">PLANILHA!$J$148</definedName>
    <definedName function="false" hidden="false" name="Total_item_Oner_14" vbProcedure="false">PLANILHA!$J$156</definedName>
    <definedName function="false" hidden="false" name="Total_item_Oner_15" vbProcedure="false">PLANILHA!$J$164</definedName>
    <definedName function="false" hidden="false" name="Total_item_Oner_16" vbProcedure="false">PLANILHA!$J$176</definedName>
    <definedName function="false" hidden="false" name="Total_item_Oner_17" vbProcedure="false">PLANILHA!$J$179</definedName>
    <definedName function="false" hidden="false" name="valorbruto" vbProcedure="false">#REF!</definedName>
    <definedName function="false" hidden="false" name="Área_Construída__m2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<sst xmlns="http://schemas.openxmlformats.org/spreadsheetml/2006/main" count="869" uniqueCount="624">
  <si>
    <t xml:space="preserve">Obra: Reforma e Recuperação Estrutural do JARDIM DE INFANCIA MARIA DUQUE ESTRADA LAGINESTRA</t>
  </si>
  <si>
    <t xml:space="preserve">R02 – Nov / 2024</t>
  </si>
  <si>
    <t xml:space="preserve">Local: RUA ZILDA SECCON SALARINI, 96 – CONSELHEIRO PAULINO - NOVA FRIBURGO - RJ</t>
  </si>
  <si>
    <t xml:space="preserve">IO - Set / 2024</t>
  </si>
  <si>
    <t xml:space="preserve">PLANILHA ORÇAMENTÁRIA</t>
  </si>
  <si>
    <t xml:space="preserve">ITEM</t>
  </si>
  <si>
    <t xml:space="preserve">CÓDIGO DESONERADO</t>
  </si>
  <si>
    <t xml:space="preserve">CÓDIGO ONERADO</t>
  </si>
  <si>
    <t xml:space="preserve">DESCRIÇÃO</t>
  </si>
  <si>
    <t xml:space="preserve">UN</t>
  </si>
  <si>
    <t xml:space="preserve">QUANT</t>
  </si>
  <si>
    <t xml:space="preserve">CUSTO DESONERADO</t>
  </si>
  <si>
    <t xml:space="preserve">CUSTO ONERADO</t>
  </si>
  <si>
    <t xml:space="preserve">TOTAL DESONERADO</t>
  </si>
  <si>
    <t xml:space="preserve">TOTAL ONERADO</t>
  </si>
  <si>
    <t xml:space="preserve">01 - ADMINISTRAÇÃO LOCAL</t>
  </si>
  <si>
    <t xml:space="preserve">TOTAL DO ITEM  </t>
  </si>
  <si>
    <t xml:space="preserve">01.01</t>
  </si>
  <si>
    <t xml:space="preserve">01.090.0000-F</t>
  </si>
  <si>
    <t xml:space="preserve">01.090.0000-5</t>
  </si>
  <si>
    <t xml:space="preserve">ADMINISTRAÇÃO LOCAL</t>
  </si>
  <si>
    <t xml:space="preserve">1</t>
  </si>
  <si>
    <t xml:space="preserve">02 - ENCARGOS COMPLEMENTARES</t>
  </si>
  <si>
    <t xml:space="preserve">02.01</t>
  </si>
  <si>
    <t xml:space="preserve">05.100.1000-F</t>
  </si>
  <si>
    <t xml:space="preserve">05.100.1000-5</t>
  </si>
  <si>
    <t xml:space="preserve">ENCARGOS COMPLEMENTARES</t>
  </si>
  <si>
    <t xml:space="preserve">03 - SERVIÇOS PRELIMINARES, DE ESCRITÓRIO,  LABORATÓRIO, CAMPO</t>
  </si>
  <si>
    <t xml:space="preserve">03.01</t>
  </si>
  <si>
    <t xml:space="preserve">02.001.0001-A</t>
  </si>
  <si>
    <t xml:space="preserve">02.001.0001-0</t>
  </si>
  <si>
    <t xml:space="preserve">TAPUME DE VEDACAO OU PROTECAO,EXECUTADO C/CHAPAS DE MADEIRACOMPENSADA,RESINADA,LISA,DE COLAGEM FENOLICA,A PROVA D`AGUA,COM 2,20X1,10M E 6MM DE ESPESSURA,PREGADAS EM PECAS DE MADEIRA DE 3ª DE 3"X3" HORIZONTAIS E VERTICAIS A CADA 1,22M,EXCLUSIVE PINTURA</t>
  </si>
  <si>
    <t xml:space="preserve">M2</t>
  </si>
  <si>
    <t xml:space="preserve">11</t>
  </si>
  <si>
    <t xml:space="preserve">03.02</t>
  </si>
  <si>
    <t xml:space="preserve">02.020.0001-A</t>
  </si>
  <si>
    <t xml:space="preserve">02.020.0001-0</t>
  </si>
  <si>
    <t xml:space="preserve">PLACA DE IDENTIFICACAO DE OBRA PUBLICA,INCLUSIVE PINTURA E SUPORTES DE MADEIRA.FORNECIMENTO E COLOCACAO</t>
  </si>
  <si>
    <t xml:space="preserve">2,88</t>
  </si>
  <si>
    <t xml:space="preserve">03.03</t>
  </si>
  <si>
    <t xml:space="preserve">01.018.0002-A</t>
  </si>
  <si>
    <t xml:space="preserve">01.018.0002-0</t>
  </si>
  <si>
    <t xml:space="preserve">LOCACAO DE OBRA COM APARELHO TOPOGRAFICO SOBRE CERCA DE MARCACAO,INCLUSIVE CONSTRUCAO DESTA E SUA PRE-LOCACAO E O FORNECIMENTO DO MATERIAL E TENDO POR MEDICAO O PERIMETRO A CONSTRUIR</t>
  </si>
  <si>
    <t xml:space="preserve">M</t>
  </si>
  <si>
    <t xml:space="preserve">110</t>
  </si>
  <si>
    <t xml:space="preserve">03.04</t>
  </si>
  <si>
    <t xml:space="preserve">01.050.0433-A</t>
  </si>
  <si>
    <t xml:space="preserve">01.050.0433-0</t>
  </si>
  <si>
    <t xml:space="preserve">PROJETO EXECUTIVO DE INSTALACAO DE TELEMATICA,CONSIDERANDO O PROJETO BASICO EXISTENTE,PARA PREDIOS ESCOLARES E/OU ADMINISTRATIVOS ACIMA DE 500M2,APRESENTADO NOS PADROES DA CONTRATANTE,INCLUSIVE AS LEGALIZACOES PERTINENTES</t>
  </si>
  <si>
    <t xml:space="preserve">2347,98</t>
  </si>
  <si>
    <t xml:space="preserve">03.05</t>
  </si>
  <si>
    <t xml:space="preserve">01.001.0150-A</t>
  </si>
  <si>
    <t xml:space="preserve">01.001.0150-0</t>
  </si>
  <si>
    <t xml:space="preserve">CONTROLE TECNOLOGICO DE OBRAS EM CONCRETO ARMADO CONSIDERANDO APENAS O CONTROLE DO CONCRETO E CONSTANDO DE COLETA,MOLDAGEM E CAPEAMENTO DE CORPOS DE PROVA,TRANSPORTE ATE 50KM,ENSAIOS DE RESISTENCIA A COMPRESSAO AOS 3, 7 E 28 DIAS E "SLUMP TEST",MEDIDO POR M3 DE CONCRETO COLOCADO NAS FORMAS</t>
  </si>
  <si>
    <t xml:space="preserve">M3</t>
  </si>
  <si>
    <t xml:space="preserve">43,92</t>
  </si>
  <si>
    <t xml:space="preserve">04 - DEMOLIÇÃO</t>
  </si>
  <si>
    <t xml:space="preserve">04.01</t>
  </si>
  <si>
    <t xml:space="preserve">05.001.0023-A</t>
  </si>
  <si>
    <t xml:space="preserve">05.001.0023-0</t>
  </si>
  <si>
    <t xml:space="preserve">DEMOLICAO MANUAL DE ALVENARIA DE TIJOLOS FURADOS,INCLUSIVE EMPILHAMENTO LATERAL DENTRO DO CANTEIRO DE SERVICO</t>
  </si>
  <si>
    <t xml:space="preserve">1,8</t>
  </si>
  <si>
    <t xml:space="preserve">04.02</t>
  </si>
  <si>
    <t xml:space="preserve">05.001.0042-A</t>
  </si>
  <si>
    <t xml:space="preserve">05.001.0042-0</t>
  </si>
  <si>
    <t xml:space="preserve">REMOCAO DE COBERTURA DE TELHAS DE FIBROCIMENTO CONVENCIONAL,ONDULADA,EXCLUSIVE MADEIRAMENTO,MEDIDA PELA AREA REAL DA COBERTURA</t>
  </si>
  <si>
    <t xml:space="preserve">789</t>
  </si>
  <si>
    <t xml:space="preserve">04.03</t>
  </si>
  <si>
    <t xml:space="preserve">09.005.0155-A</t>
  </si>
  <si>
    <t xml:space="preserve">09.005.0155-0</t>
  </si>
  <si>
    <t xml:space="preserve">CAPINA PARA CONSTRUCAO DE TRILHAS E ACEIROS,SOBRE MATERIAL DE 1ª CATEGORIA,A CEU ABERTO,ATE A PROFUNDIDADE DE 0,10M</t>
  </si>
  <si>
    <t xml:space="preserve">821</t>
  </si>
  <si>
    <t xml:space="preserve">04.04</t>
  </si>
  <si>
    <t xml:space="preserve">05.002.0065-A</t>
  </si>
  <si>
    <t xml:space="preserve">05.002.0065-0</t>
  </si>
  <si>
    <t xml:space="preserve">DEMOLICAO E REMOCAO DE ESTRUTURAS METALICAS TRELICADAS DE VERGALHOES E/OU PERFIS LEVES DE ACO,MEDIDAS PELO PESO REMOVIDO</t>
  </si>
  <si>
    <t xml:space="preserve">KG</t>
  </si>
  <si>
    <t xml:space="preserve">5000</t>
  </si>
  <si>
    <t xml:space="preserve">04.05</t>
  </si>
  <si>
    <t xml:space="preserve">05.001.0025-A</t>
  </si>
  <si>
    <t xml:space="preserve">05.001.0025-0</t>
  </si>
  <si>
    <t xml:space="preserve">DEMOLICAO MANUAL DE ALVENARIA DE BLOCOS DE CONCRETO,INCLUSIVE EMPILHAMENTO LATERAL DENTRO DO CANTEIRO DE SERVICO</t>
  </si>
  <si>
    <t xml:space="preserve">112,15</t>
  </si>
  <si>
    <t xml:space="preserve">04.06</t>
  </si>
  <si>
    <t xml:space="preserve">05.001.0020-A</t>
  </si>
  <si>
    <t xml:space="preserve">05.001.0020-0</t>
  </si>
  <si>
    <t xml:space="preserve">DEMOLICAO DE PISO DE MARMORE,SOLEIRAS,PEITORIS E ESCADAS COM RESPECTIVA CAMADA DE ARGAMASSA DE ASSENTAMENTO,INCLUSIVE EMPILHAMENTO LATERAL DENTRO DO CANTEIRO DE SERVICO</t>
  </si>
  <si>
    <t xml:space="preserve">1306,93</t>
  </si>
  <si>
    <t xml:space="preserve">04.07</t>
  </si>
  <si>
    <t xml:space="preserve">05.001.0011-A</t>
  </si>
  <si>
    <t xml:space="preserve">05.001.0011-0</t>
  </si>
  <si>
    <t xml:space="preserve">DEMOLICAO DE REVESTIMENTO DE PASTILHA,A PONTEIRO,COM RESPECTIVA CAMADA DE ARGAMASSA DE ASSENTAMENTO,INCLUSIVE EMPILHAMENTO LATERAL DENTRO DO CANTEIRO DE SERVICO</t>
  </si>
  <si>
    <t xml:space="preserve">107,08</t>
  </si>
  <si>
    <t xml:space="preserve">04.08</t>
  </si>
  <si>
    <t xml:space="preserve">05.001.0009-A</t>
  </si>
  <si>
    <t xml:space="preserve">05.001.0009-0</t>
  </si>
  <si>
    <t xml:space="preserve">DEMOLICAO DE REVESTIMENTO EM AZULEJOS,CERAMICAS OU MARMORE EM PAREDE,EXCLUSIVE A CAMADA DE ASSENTAMENTO</t>
  </si>
  <si>
    <t xml:space="preserve">368,71</t>
  </si>
  <si>
    <t xml:space="preserve">04.09</t>
  </si>
  <si>
    <t xml:space="preserve">05.001.0002-1</t>
  </si>
  <si>
    <t xml:space="preserve">DEMOLICAO MANUAL DE CONCRETO ARMADO COMPREENDENDO PILARES,VIGAS E LAJES,EM ESTRUTURA APRESENTANDO POSICAO ESPECIAL,INCLUSIVE EMPILHAMENTO LATERAL DENTRO DO CANTEIRO DE SERVICO</t>
  </si>
  <si>
    <t xml:space="preserve">0,26</t>
  </si>
  <si>
    <t xml:space="preserve">04.10</t>
  </si>
  <si>
    <t xml:space="preserve">05.001.0056-0</t>
  </si>
  <si>
    <t xml:space="preserve">REMOCAO MANUAL CUIDADOSA DA CAMADA DE CAPEAMENTO DE CONCRETO ARMADO,VISANDO EXPOSICAO DA ARMADURA,USANDO CINZEL,PONTEIRO E ESCOVA DE ACO</t>
  </si>
  <si>
    <t xml:space="preserve">1,57</t>
  </si>
  <si>
    <t xml:space="preserve">04.11</t>
  </si>
  <si>
    <t xml:space="preserve">05.001.0070-0</t>
  </si>
  <si>
    <t xml:space="preserve">REMOCAO DE PAVIMENTACAO DE LAJOTAS DE CONCRETO,ALTAMENTE VIBRADO,INTERTRAVADO,PRE-FABRICADO</t>
  </si>
  <si>
    <t xml:space="preserve">244,84</t>
  </si>
  <si>
    <t xml:space="preserve">05 - MOVIMENTAÇÃO DE TERRA</t>
  </si>
  <si>
    <t xml:space="preserve">05.01</t>
  </si>
  <si>
    <t xml:space="preserve">03.001.0001-B</t>
  </si>
  <si>
    <t xml:space="preserve">03.001.0001-1</t>
  </si>
  <si>
    <t xml:space="preserve">ESCAVACAO MANUAL DE VALA/CAVA EM MATERIAL DE 1ª CATEGORIA (A(AREIA,ARGILA OU PICARRA),ATE 1,50M DE PROFUNDIDADE,EXCLUSIVE ESCORAMENTO E ESGOTAMENTO</t>
  </si>
  <si>
    <t xml:space="preserve">25,05</t>
  </si>
  <si>
    <t xml:space="preserve">05.02</t>
  </si>
  <si>
    <t xml:space="preserve">03.011.0015-B</t>
  </si>
  <si>
    <t xml:space="preserve">03.011.0015-1</t>
  </si>
  <si>
    <t xml:space="preserve">REATERRO DE VALA/CAVA COM MATERIAL DE BOA QUALIDADE,UTILIZANDO VIBRO COMPACTADOR PORTATIL,EXCLUSIVE MATERIAL</t>
  </si>
  <si>
    <t xml:space="preserve">10,5</t>
  </si>
  <si>
    <t xml:space="preserve">05.03</t>
  </si>
  <si>
    <t xml:space="preserve">04.005.0003-A</t>
  </si>
  <si>
    <t xml:space="preserve">04.005.0003-0</t>
  </si>
  <si>
    <t xml:space="preserve">TRANSPORTE DE CARGA DE QUALQUER NATUREZA,EXCLUSIVE AS DESPESAS DE CARGA E DESCARGA,TANTO DE ESPERA DO CAMINHAO COMO DO SERVENTE OU EQUIPAMENTO AUXILIAR,A VELOCIDADE MEDIA DE 50KM/H,EM CAMINHAO DE CARROCERIA FIXA A OLEO DIESEL,COM CAPACIDADE UTIL DE 7,5T</t>
  </si>
  <si>
    <t xml:space="preserve">T X KM</t>
  </si>
  <si>
    <t xml:space="preserve">518,63</t>
  </si>
  <si>
    <t xml:space="preserve">05.04</t>
  </si>
  <si>
    <t xml:space="preserve">04.010.0045-A</t>
  </si>
  <si>
    <t xml:space="preserve">04.010.0045-0</t>
  </si>
  <si>
    <t xml:space="preserve">CARGA E DESCARGA MECANICA DE AGREGADOS,TERRA,ESCOMBROS,MATERIAL A GRANEL,UTILIZANDO CAMINHAO BASCULANTE A OLEO DIESEL,COM CAPACIDADE UTIL DE 8T,CONSIDERANDO O TEMPO PARA CARGA,DESCARGA E MANOBRA,EXCLUSIVE DESPESAS COM A PA-CARREGADEIRA EMPREGADA NA CARGA,COM A CAPACIDADE DE 1,50M3</t>
  </si>
  <si>
    <t xml:space="preserve">T</t>
  </si>
  <si>
    <t xml:space="preserve">86,62</t>
  </si>
  <si>
    <t xml:space="preserve">05.05</t>
  </si>
  <si>
    <t xml:space="preserve">01.005.0003-A</t>
  </si>
  <si>
    <t xml:space="preserve">01.005.0003-0</t>
  </si>
  <si>
    <t xml:space="preserve">PREPARO MANUAL DE TERRENO,COMPREENDENDO ACERTO,RASPAGEM EVENTUALMENTE ATE 0.30M DE PROFUNDIDADE E AFASTAMENTO LATERAL DO MATERIAL EXCEDENTE,INCLUSIVE COMPACTACAO MECANICA</t>
  </si>
  <si>
    <t xml:space="preserve">696,58</t>
  </si>
  <si>
    <t xml:space="preserve">06 - ESTRUTURA</t>
  </si>
  <si>
    <t xml:space="preserve">06.1 – ESTACAS</t>
  </si>
  <si>
    <t xml:space="preserve">06.1.1</t>
  </si>
  <si>
    <t xml:space="preserve">ITEM  6.1.1-F</t>
  </si>
  <si>
    <t xml:space="preserve">ITEM  6.1.1-5</t>
  </si>
  <si>
    <t xml:space="preserve">ESTACA MEGA</t>
  </si>
  <si>
    <t xml:space="preserve">3</t>
  </si>
  <si>
    <t xml:space="preserve">06.1.2</t>
  </si>
  <si>
    <t xml:space="preserve">ITEM  6.1.2-F</t>
  </si>
  <si>
    <t xml:space="preserve">ITEM  6.1.2-5</t>
  </si>
  <si>
    <t xml:space="preserve">MOBILIZAÇÃO E DESMOBILIZAÇÃO DE ESTACA HELICE CONTINUA</t>
  </si>
  <si>
    <t xml:space="preserve">06.1.3</t>
  </si>
  <si>
    <t xml:space="preserve">100651</t>
  </si>
  <si>
    <t xml:space="preserve">ESTACA HÉLICE CONTÍNUA, DIÂMETRO DE 30 CM, INCLUSO CONCRETO FCK=30MPA E ARMADURA MÍNIMA (EXCLUSIVE BOMBEAMENTO, MOBILIZAÇÃO E DESMOBILIZAÇÃO). AF_12/2019_PA</t>
  </si>
  <si>
    <t xml:space="preserve">141,47</t>
  </si>
  <si>
    <t xml:space="preserve">143,76</t>
  </si>
  <si>
    <t xml:space="preserve">06.1.4</t>
  </si>
  <si>
    <t xml:space="preserve">10.012.0001-A</t>
  </si>
  <si>
    <t xml:space="preserve">10.012.0001-0</t>
  </si>
  <si>
    <t xml:space="preserve">ARRASAMENTO DE ESTACA DE CONCRETO PARA CARGA DE TRABALHO DECOMPRESSAO AXIAL ATE 600KN</t>
  </si>
  <si>
    <t xml:space="preserve">42</t>
  </si>
  <si>
    <t xml:space="preserve">06.2 – BLOCOS</t>
  </si>
  <si>
    <t xml:space="preserve">06.2.1</t>
  </si>
  <si>
    <t xml:space="preserve">94974</t>
  </si>
  <si>
    <t xml:space="preserve">CONCRETO MAGRO PARA LASTRO, TRAÇO 1:4,5:4,5 (EM MASSA SECA DE CIMENTO/ AREIA MÉDIA/ BRITA 1) - PREPARO MANUAL. AF_05/2021</t>
  </si>
  <si>
    <t xml:space="preserve">437,94</t>
  </si>
  <si>
    <t xml:space="preserve">455,85</t>
  </si>
  <si>
    <t xml:space="preserve">06.2.2</t>
  </si>
  <si>
    <t xml:space="preserve">11.009.0060-B</t>
  </si>
  <si>
    <t xml:space="preserve">11.009.0060-1</t>
  </si>
  <si>
    <t xml:space="preserve">FIO DE ACO CA-60,REDONDO,COM SALIENCIA OU MOSSA,COEFICIENTEDE CONFORMACAO SUPERFICIAL MINIMO (ADERENCIA) IGUAL A 1,5,DIAMETRO ENTRE 4,2 A 5MM,DESTINADO A ARMADURA DE PECAS DE CONCRETO ARMADO,COMPREENDENDO 10% DE PERDAS DE PONTAS E ARAME 18.FORNECIMENTO,CORTE,DOBRAGEM,MONTAGEM E COLOCACAO DO ACO NAS FORMAS</t>
  </si>
  <si>
    <t xml:space="preserve">237,91</t>
  </si>
  <si>
    <t xml:space="preserve">06.2.3</t>
  </si>
  <si>
    <t xml:space="preserve">11.011.0027-A</t>
  </si>
  <si>
    <t xml:space="preserve">11.011.0027-0</t>
  </si>
  <si>
    <t xml:space="preserve">CORTE,DOBRAGEM,MONTAGEM E COLOCACAO DE FERRAGENS NAS FORMAS,ACO CA-60,EM FIO REDONDO,COM DIAMETRO DE 4,2 A 5MM</t>
  </si>
  <si>
    <t xml:space="preserve">06.2.4</t>
  </si>
  <si>
    <t xml:space="preserve">11.009.0072-B</t>
  </si>
  <si>
    <t xml:space="preserve">11.009.0072-1</t>
  </si>
  <si>
    <t xml:space="preserve">BARRA DE ACO CA-50,COM SALIENCIA OU MOSSA,COEFICIENTE DE CONFORMACAO SUPERFICIAL MINIMO (ADERENCIA) IGUAL A 1,5,DIAMETRO DE 8 A 12,5MM,DESTINADA A ARMADURA DE CONCRETO ARMADO,COMPREENDENDO 10% DE PERDAS DE PONTAS E ARAME 18.FORNECIMENTO,CORTE,DOBRAGEM,MONTAGEM E COLOCACAO DO ACO NAS FORMAS</t>
  </si>
  <si>
    <t xml:space="preserve">496,04</t>
  </si>
  <si>
    <t xml:space="preserve">06.2.5</t>
  </si>
  <si>
    <t xml:space="preserve">11.011.0030-B</t>
  </si>
  <si>
    <t xml:space="preserve">11.011.0030-1</t>
  </si>
  <si>
    <t xml:space="preserve">CORTE,DOBRAGEM,MONTAGEM E COLOCACAO DE FERRAGENS NAS FORMAS,ACO CA-50,EM BARRAS REDONDAS,COM DIAMETRO DE 8 A 12,5MM</t>
  </si>
  <si>
    <t xml:space="preserve">06.2.6</t>
  </si>
  <si>
    <t xml:space="preserve">11.005.0001-B</t>
  </si>
  <si>
    <t xml:space="preserve">11.005.0001-1</t>
  </si>
  <si>
    <t xml:space="preserve">FORMAS DE CHAPAS DE MADEIRA COMPENSADA,EMPREGANDO-SE AS DE 14MM,RESINADAS,E TAMBEM AS DE 20MM DE ESPESSURA,PLASTIFICADAS,SERVINDO 4 VEZES,E A MADEIRA AUXILIAR SERVINDO 3 VEZES,INCLUSIVE FORNECIMENTO E DESMOLDAGEM,EXCLUSIVE ESCORAMENTO</t>
  </si>
  <si>
    <t xml:space="preserve">61,74</t>
  </si>
  <si>
    <t xml:space="preserve">06.2.7</t>
  </si>
  <si>
    <t xml:space="preserve">11.001.0008-B</t>
  </si>
  <si>
    <t xml:space="preserve">11.001.0008-1</t>
  </si>
  <si>
    <t xml:space="preserve">CONCRETO DOSADO RACIONALMENTE PARA UMA RESISTENCIA CARACTERISTICA A COMPRESSAO DE 30MPA,COMPREENDENDO APENAS O FORNECIMENTO DOS MATERIAIS,INCLUSIVE 5% DE PERDAS</t>
  </si>
  <si>
    <t xml:space="preserve">13,23</t>
  </si>
  <si>
    <t xml:space="preserve">06.2.8</t>
  </si>
  <si>
    <t xml:space="preserve">11.002.0021-B</t>
  </si>
  <si>
    <t xml:space="preserve">11.002.0021-1</t>
  </si>
  <si>
    <t xml:space="preserve">LANCAMENTO DE CONCRETO EM PECAS ARMADAS,INCLUSIVE TRANSPORTE HORIZONTAL ATE 20,00M EM CARRINHOS,E VERTICAL ATE 10,00M COM TORRE E GUINCHO,COLOCACAO,ADENSAMENTO E ACABAMENTO,CONSIDERANDO UMA PRODUCAO APROXIMADA DE 7,00M3/H</t>
  </si>
  <si>
    <t xml:space="preserve">06.2.9</t>
  </si>
  <si>
    <t xml:space="preserve">16.033.0002-A</t>
  </si>
  <si>
    <t xml:space="preserve">16.033.0002-0</t>
  </si>
  <si>
    <t xml:space="preserve">IMPERMEABILIZACAO ASFALTICA COMPOSTA DE PINTURA DE ASFALTO MODIFICADO,PLASTIFICANTE E ISENTO DE SOLVENTES ORGANICOS,APLICADO A FRIO,EM DUAS DEMAOS,CONSUMO DE 1L/M2/DEMAO</t>
  </si>
  <si>
    <t xml:space="preserve">71,82</t>
  </si>
  <si>
    <t xml:space="preserve">06.3 – VIGAS</t>
  </si>
  <si>
    <t xml:space="preserve">06.3.1</t>
  </si>
  <si>
    <t xml:space="preserve">217,12</t>
  </si>
  <si>
    <t xml:space="preserve">06.3.2</t>
  </si>
  <si>
    <t xml:space="preserve">06.3.3</t>
  </si>
  <si>
    <t xml:space="preserve">11.009.0070-B</t>
  </si>
  <si>
    <t xml:space="preserve">11.009.0070-1</t>
  </si>
  <si>
    <t xml:space="preserve">BARRA DE ACO CA-50,COM SALIENCIA OU MOSSA,COEFICIENTE DE CONFORMACAO SUPERFICIAL MINIMO (ADERENCIA) IGUAL A 1,5,DIAMETRO DE 6,3MM,DESTINADA A ARMADURA DE CONCRETO ARMADO,COMPREENDENDO 10% DE PERDAS DE PONTAS E ARAME 18.FORNECIMENTO,CORTE,DOBRAGEM,MONTAGEM E COLOCACAO DO ACO NAS FORMAS</t>
  </si>
  <si>
    <t xml:space="preserve">153,91</t>
  </si>
  <si>
    <t xml:space="preserve">06.3.4</t>
  </si>
  <si>
    <t xml:space="preserve">11.011.0029-A</t>
  </si>
  <si>
    <t xml:space="preserve">11.011.0029-0</t>
  </si>
  <si>
    <t xml:space="preserve">CORTE,DOBRAGEM,MONTAGEM E COLOCACAO DE FERRAGENS NAS FORMAS,ACO CA-50,EM BARRAS REDONDAS,COM DIAMETRO IGUAL A 6,3MM</t>
  </si>
  <si>
    <t xml:space="preserve">06.3.5</t>
  </si>
  <si>
    <t xml:space="preserve">1326,17</t>
  </si>
  <si>
    <t xml:space="preserve">06.3.6</t>
  </si>
  <si>
    <t xml:space="preserve">1390,3</t>
  </si>
  <si>
    <t xml:space="preserve">06.3.7</t>
  </si>
  <si>
    <t xml:space="preserve">296,37</t>
  </si>
  <si>
    <t xml:space="preserve">06.3.8</t>
  </si>
  <si>
    <t xml:space="preserve">23,73</t>
  </si>
  <si>
    <t xml:space="preserve">06.3.9</t>
  </si>
  <si>
    <t xml:space="preserve">06.4 – PILARES</t>
  </si>
  <si>
    <t xml:space="preserve">06.4.1</t>
  </si>
  <si>
    <t xml:space="preserve">157,5</t>
  </si>
  <si>
    <t xml:space="preserve">06.4.2</t>
  </si>
  <si>
    <t xml:space="preserve">06.4.3</t>
  </si>
  <si>
    <t xml:space="preserve">443,4</t>
  </si>
  <si>
    <t xml:space="preserve">06.4.4</t>
  </si>
  <si>
    <t xml:space="preserve">06.4.5</t>
  </si>
  <si>
    <t xml:space="preserve">132,24</t>
  </si>
  <si>
    <t xml:space="preserve">06.4.6</t>
  </si>
  <si>
    <t xml:space="preserve">11.001.0007-B</t>
  </si>
  <si>
    <t xml:space="preserve">11.001.0007-1</t>
  </si>
  <si>
    <t xml:space="preserve">CONCRETO DOSADO RACIONALMENTE PARA UMA RESISTENCIA CARACTERISTICA A COMPRESSAO DE 25MPA,COMPREENDENDO APENAS O FORNECIMENTO DOS MATERIAIS,INCLUSIVE 5% DE PERDAS</t>
  </si>
  <si>
    <t xml:space="preserve">6,01</t>
  </si>
  <si>
    <t xml:space="preserve">06.4.7</t>
  </si>
  <si>
    <t xml:space="preserve">06.5 - RECUPERAÇÃO DA LAJE</t>
  </si>
  <si>
    <t xml:space="preserve">06.5.1</t>
  </si>
  <si>
    <t xml:space="preserve">05.001.0750-A</t>
  </si>
  <si>
    <t xml:space="preserve">05.001.0750-0</t>
  </si>
  <si>
    <t xml:space="preserve">LIMPEZA DE SUPERFICIE DE CONCRETO E DA ARMADURA,COM ESCOVA DE ACO,APOS RETIRADA DO CAPEAMENTO,EXCLUSIVE ESTE</t>
  </si>
  <si>
    <t xml:space="preserve">355</t>
  </si>
  <si>
    <t xml:space="preserve">06.5.2</t>
  </si>
  <si>
    <t xml:space="preserve">ITEM  6.5.2-F</t>
  </si>
  <si>
    <t xml:space="preserve">ITEM  6.5.2-5</t>
  </si>
  <si>
    <t xml:space="preserve">GROUT TIXOTROPICO PARA RECUPERAÇÃO ESTRUTURAL, FORNECIMENTO E INSTALAÇÃO</t>
  </si>
  <si>
    <t xml:space="preserve">3,1</t>
  </si>
  <si>
    <t xml:space="preserve">06.5.3</t>
  </si>
  <si>
    <t xml:space="preserve">389,312</t>
  </si>
  <si>
    <t xml:space="preserve">06.5.4</t>
  </si>
  <si>
    <t xml:space="preserve">07 – ALVENARIA E DIVISÓRIAS</t>
  </si>
  <si>
    <t xml:space="preserve">07.01</t>
  </si>
  <si>
    <t xml:space="preserve">98575</t>
  </si>
  <si>
    <t xml:space="preserve">TRATAMENTO DE JUNTA DE DILATAÇÃO, COM TARUGO DE POLIETILENO E SELANTE PU, INCLUSO PREENCHIMENTO COM ESPUMA EXPANSIVA PU. AF_09/2023</t>
  </si>
  <si>
    <t xml:space="preserve">83,14</t>
  </si>
  <si>
    <t xml:space="preserve">89,27</t>
  </si>
  <si>
    <t xml:space="preserve">07.02</t>
  </si>
  <si>
    <t xml:space="preserve">12.005.0015-A</t>
  </si>
  <si>
    <t xml:space="preserve">12.005.0015-0</t>
  </si>
  <si>
    <t xml:space="preserve">ALVENARIA DE BLOCOS DE CONCRETO 10X20X40CM,ASSENTES COM ARGAMASSA DE CIMENTO E AREIA,NO TRACO 1:8,EM PAREDES DE 0,10M DEESPESSURA,COM VAOS OU ARESTAS,ATE 3,00M DE ALTURA E MEDIDA PELA AREA REAL</t>
  </si>
  <si>
    <t xml:space="preserve">94,5</t>
  </si>
  <si>
    <t xml:space="preserve">08 - REVESTIMENTO</t>
  </si>
  <si>
    <t xml:space="preserve">08.01</t>
  </si>
  <si>
    <t xml:space="preserve">13.001.0026-A</t>
  </si>
  <si>
    <t xml:space="preserve">13.001.0026-0</t>
  </si>
  <si>
    <t xml:space="preserve">EMBOCO COM ARGAMASSA DE CIMENTO E AREIA,NO TRACO 1:3 COM 2CM DE ESPESSURA,INCLUSIVE CHAPISCO DE CIMENTO E AREIA,NO TRACO 1:3</t>
  </si>
  <si>
    <t xml:space="preserve">198</t>
  </si>
  <si>
    <t xml:space="preserve">08.02</t>
  </si>
  <si>
    <t xml:space="preserve">13.008.0010-A</t>
  </si>
  <si>
    <t xml:space="preserve">13.008.0010-0</t>
  </si>
  <si>
    <t xml:space="preserve">REBOCO EXTERNO OU INTERNO COM ARGAMASSA DE CIMENTO,CAL HIDRATADA EM PO E AREIA FINA,NO TRACO 1:3:5,COM ESPESSURA DE 3MM,APLICADO SOBRE EMBOCO EXISTENTE,EXCLUSIVE EMBOCO</t>
  </si>
  <si>
    <t xml:space="preserve">08.03</t>
  </si>
  <si>
    <t xml:space="preserve">13.001.0106-A</t>
  </si>
  <si>
    <t xml:space="preserve">13.001.0106-0</t>
  </si>
  <si>
    <t xml:space="preserve">RECOMPOSICAO DE REVESTIMENTO COM ARGAMASSA DE CIMENTO E AREIA,NO TRACO 1:3 COM 2CM DE ESPESSURA,ADITIVADA COM 10% DE MICROSSILICA</t>
  </si>
  <si>
    <t xml:space="preserve">100</t>
  </si>
  <si>
    <t xml:space="preserve">08.04</t>
  </si>
  <si>
    <t xml:space="preserve">13.011.0005-A</t>
  </si>
  <si>
    <t xml:space="preserve">13.011.0005-0</t>
  </si>
  <si>
    <t xml:space="preserve">TELA DE REFORCO PARA REVESTIMENTO COM ARGAMASSA(EXCLUSIVE ESTA),FIXADA NO SUBSTRATO POR MEIO DE GRAMPOS DE ACO GALVANIZADO Nº12.FORNECIMENTO E COLOCACAO</t>
  </si>
  <si>
    <t xml:space="preserve">08.05</t>
  </si>
  <si>
    <t xml:space="preserve">13.030.0255-A</t>
  </si>
  <si>
    <t xml:space="preserve">13.030.0255-0</t>
  </si>
  <si>
    <t xml:space="preserve">REVESTIMENTO DE PAREDES COM LADRILHOS CERAMICOS COM MEDIDASEM TORNO DE (10X10)CM,EM PLACA TELADA NO FORMATO EM TORNO DE (30X30)CM,NAS CORES BRANCO,CINZA,BEGE,CREME,AZUL,MARROM E PRETO,CONFORME ABNT NBR 16928,ASSENTE COM ARGAMASSA COLANTE,REJUNTAMENTO COM ARGAMASSA INDUSTRIALIZADA,EXCLUSIVE CHAPISCO E EMBOCO</t>
  </si>
  <si>
    <t xml:space="preserve">301,18</t>
  </si>
  <si>
    <t xml:space="preserve">08.06</t>
  </si>
  <si>
    <t xml:space="preserve">14.006.0400-F</t>
  </si>
  <si>
    <t xml:space="preserve">14.006.0400-5</t>
  </si>
  <si>
    <t xml:space="preserve">PROTECAO DE PAREDES DE SALA DE AULA,COM MADEIRA DE LEI, 15X2,5CM, APARELHADA EM UMA FACE E NOS TOPOS, EXCLUSIVE PINTURA. FORNECIMENTO E COLOCACAO</t>
  </si>
  <si>
    <t xml:space="preserve">405,82</t>
  </si>
  <si>
    <t xml:space="preserve">08.07</t>
  </si>
  <si>
    <t xml:space="preserve">13.030.0291-A</t>
  </si>
  <si>
    <t xml:space="preserve">13.030.0291-0</t>
  </si>
  <si>
    <t xml:space="preserve">REVESTIMENTO DE PAREDES COM CERAMICA,COM MEDIDAS EM TORNO DE (32X57)CM,ASSENTE CONFORME ITEM 13.025.0058</t>
  </si>
  <si>
    <t xml:space="preserve">345,88</t>
  </si>
  <si>
    <t xml:space="preserve">08.08</t>
  </si>
  <si>
    <t xml:space="preserve">13.380.0016-A</t>
  </si>
  <si>
    <t xml:space="preserve">13.380.0016-0</t>
  </si>
  <si>
    <t xml:space="preserve">RODAPE DE MARMORITE,FUNDIDO NO LOCAL,COM 10CM DE ALTURA,1CMDE ESPESSURA,TERMINANDO EM CANTO RETO JUNTO AO PISO,FEITO COM CIMENTO E GRANILHA Nº1 PRETA,COM POLIMENTO MANUAL,O MARMORITE E EXECUTADO SOBRE EMBOCO PREVIO NAO INCLUIDO NESTA</t>
  </si>
  <si>
    <t xml:space="preserve">391,44</t>
  </si>
  <si>
    <t xml:space="preserve">09 - PAVIMENTO</t>
  </si>
  <si>
    <t xml:space="preserve">09.01</t>
  </si>
  <si>
    <t xml:space="preserve">104162</t>
  </si>
  <si>
    <t xml:space="preserve">PISO EM GRANILITE, MARMORITE OU GRANITINA EM AMBIENTES INTERNOS, COM ESPESSURA DE 8 MM, INCLUSO MISTURA EM BETONEIRA, COLOCAÇÃO DAS JUNTAS, APLICAÇÃO DO PISO, 4 POLIMENTOS COM POLITRIZ, ESTUCAMENTO, SELADOR E CERA. AF_06/2022</t>
  </si>
  <si>
    <t xml:space="preserve">95,39</t>
  </si>
  <si>
    <t xml:space="preserve">100,22</t>
  </si>
  <si>
    <t xml:space="preserve">09.02</t>
  </si>
  <si>
    <t xml:space="preserve">08.020.0022-A</t>
  </si>
  <si>
    <t xml:space="preserve">08.020.0022-0</t>
  </si>
  <si>
    <t xml:space="preserve">PAVIMENTACAO INTERTRAVADA DE LAJOTAS DE CONCRETO,PRE-FABRICADAS,COLORIDO,COM ESPESSURA DE 8CM,RESISTENCIA A COMPRESSAO DE 35MPA,CONFORME ABNT NBR 15953,EXCLUSIVE O PREPARO DO SUBLEITO E BASE</t>
  </si>
  <si>
    <t xml:space="preserve">696,59</t>
  </si>
  <si>
    <t xml:space="preserve">09.03</t>
  </si>
  <si>
    <t xml:space="preserve">08.001.0005-F</t>
  </si>
  <si>
    <t xml:space="preserve">08.001.0005-5</t>
  </si>
  <si>
    <t xml:space="preserve">SUB-BASE DE PO-DE-PEDRA,INCLUSIVE ESPALHAMENTO,IRRIGACAO,COMPACTACAO E FORNECIMENTO DO MATERIAL – REGIAO DE NOVA FRIBURGO</t>
  </si>
  <si>
    <t xml:space="preserve">34,82</t>
  </si>
  <si>
    <t xml:space="preserve">09.04</t>
  </si>
  <si>
    <t xml:space="preserve">08.001.0008-F</t>
  </si>
  <si>
    <t xml:space="preserve">08.001.0008-5</t>
  </si>
  <si>
    <t xml:space="preserve">BASE DE BRITA CORRIDA,INCLUSIVE FORNECIMENTO DOS MATERIAIS,MEDIDA APOS A COMPACTACAO – REGIAO DE NOVA FRIBURGO</t>
  </si>
  <si>
    <t xml:space="preserve">69,65</t>
  </si>
  <si>
    <t xml:space="preserve">09.05</t>
  </si>
  <si>
    <t xml:space="preserve">13.440.0025-A</t>
  </si>
  <si>
    <t xml:space="preserve">13.440.0025-0</t>
  </si>
  <si>
    <t xml:space="preserve">REVESTIMENTO PISO SINT.,PISTA ATLETISMO,MOLD."IN LOCO",CAMADA MANTA PRE-FABR.PARTICULAS BORR.SBR AGLUTINADAS POLIURETANO ESPECIAL MDI,FIXADA CONTRAPISO EXISTENTE,ADESIVO POLIURETANO BICOMPONENTE E ADICIONADO UMA CAMADA SUPERIOR RESINA POLIURETANO BICOMPONENTE AUTONIVELANTE ESPECIAL,RECOBERTA C/CAMADA GRANULOS BORR.ESPECIAL EPDM ALTA RESIST.USO,ESP.MEDIA 14MM</t>
  </si>
  <si>
    <t xml:space="preserve">118,95</t>
  </si>
  <si>
    <t xml:space="preserve">09.06</t>
  </si>
  <si>
    <t xml:space="preserve">13.373.0020-A</t>
  </si>
  <si>
    <t xml:space="preserve">13.373.0020-0</t>
  </si>
  <si>
    <t xml:space="preserve">PISO DE CONCRETO ARMADO MONOLITICO,C/JUNTA FRIA,ALISADO C/REGUA VIBRATORIA,ESPESSURA 10CM,SOBRE TERRENO ACERTADO E SOBRE LASTRO DE BRITA,EXCLUSIVE ACERTO DO TERRENO,INCLUSIVE BRITA,LONA DE TECIDO RESINADO,TELA SOLDADA 15X15CM #4,2MM(DUPLA),CONCRETO USINADO RESISTENCIA A COMPRESSAO 20MPA C/TRANSPORTE DO CONCRETO E TODA A MAO-DE-OBRA E EQUIPAMENTOS NECESSARIOS</t>
  </si>
  <si>
    <t xml:space="preserve">99,34</t>
  </si>
  <si>
    <t xml:space="preserve">09.07</t>
  </si>
  <si>
    <t xml:space="preserve">94991</t>
  </si>
  <si>
    <t xml:space="preserve">EXECUÇÃO DE PASSEIO (CALÇADA) OU PISO DE CONCRETO COM CONCRETO MOLDADO IN LOCO, USINADO C20, ACABAMENTO CONVENCIONAL, NÃO ARMADO. AF_08/2022</t>
  </si>
  <si>
    <t xml:space="preserve">701,48</t>
  </si>
  <si>
    <t xml:space="preserve">713,78</t>
  </si>
  <si>
    <t xml:space="preserve">10 - IMPERMEABILIZAÇÃO E COBERTURA</t>
  </si>
  <si>
    <t xml:space="preserve">10.01</t>
  </si>
  <si>
    <t xml:space="preserve">11.016.0100-A</t>
  </si>
  <si>
    <t xml:space="preserve">11.016.0100-0</t>
  </si>
  <si>
    <t xml:space="preserve">ESTRUTURA METALICA,COM ACO ASTM A-572,PARA ESTRUTURA DE EDIFICACOES,PILARES,VIGAS PRINCIPAIS E SECUNDARIAS,ESCADAS,PATAMARES E CHAPAS DAS BASES DA FUNDACAO,PERDAS E PINTURA DE TRATAMENTO,INCLUSIVE FORNECIMENTO DE TODOS OS MATERIAIS PARA LIGACOES E FIXACOES E MONTAGEM</t>
  </si>
  <si>
    <t xml:space="preserve">5733,33</t>
  </si>
  <si>
    <t xml:space="preserve">10.02</t>
  </si>
  <si>
    <t xml:space="preserve">11.016.0001-A</t>
  </si>
  <si>
    <t xml:space="preserve">11.016.0001-0</t>
  </si>
  <si>
    <t xml:space="preserve">ESTRUTURA METALICA PARA COBERTURA DE GALPAO EM ARCO OU EM DUAS OU MAIS AGUAS,COM TRELICAS,TERCAS,TIRANTES,ETC,SOBRE APOIOS DO MESMO MATERIAL(INCLUSIVE ESTES),PARA VAOS ATE 25,00M,CONSIDERANDO AS PERDAS E UMA DEMAO DE PINTURA ANTIOXIDO,EXCLUSIVE COBERTURA E ACESSORIOS.FORNECIMENTO E MONTAGEM</t>
  </si>
  <si>
    <t xml:space="preserve">9101,33</t>
  </si>
  <si>
    <t xml:space="preserve">10.03</t>
  </si>
  <si>
    <t xml:space="preserve">16.005.0075-A</t>
  </si>
  <si>
    <t xml:space="preserve">16.005.0075-0</t>
  </si>
  <si>
    <t xml:space="preserve">COBERTURA TERMO-ISOLANTE,DUPLA,TRAPEZOIDAL,GALVALUME 0,40MM,P/USO ONDE SE REQUER CONFORTO TERMICO,DUPLA ESTANQUEIDADE LATERAL,S/PINTURA,RECHEIO DE POLIESTIRENO EXPANDIDO(EPS ALTURA=40MM)C/RETARDANTE A CHAMA E DENSIDADE CONFORME ABNT NBR-11.752,LARGURA UTIL DE 0,99M,COMPRIMENTO ATE 12,00M,INCL.ACESSORIOS P/FIXACAO,ALTURA TOTAL 78,8MM.FORNECIMENTO E COLOCACAO</t>
  </si>
  <si>
    <t xml:space="preserve">808</t>
  </si>
  <si>
    <t xml:space="preserve">10.04</t>
  </si>
  <si>
    <t xml:space="preserve">16.012.0005-A</t>
  </si>
  <si>
    <t xml:space="preserve">16.012.0005-0</t>
  </si>
  <si>
    <t xml:space="preserve">ESTRUTURA DE ALUMINIO PARA CLARABOIA EM CHAPA DE POLICARBONATO,EXCLUSIVE ESTA.FORNECIMENTO E COLOCACAO</t>
  </si>
  <si>
    <t xml:space="preserve">13,2</t>
  </si>
  <si>
    <t xml:space="preserve">10.05</t>
  </si>
  <si>
    <t xml:space="preserve">16.036.0062-A</t>
  </si>
  <si>
    <t xml:space="preserve">16.036.0062-0</t>
  </si>
  <si>
    <t xml:space="preserve">IMPERMEABILIZACAO/REVESTIMENTO DE LAJES,TANQUES,PISCINAS,RESERVATORIOS,ARQUIBANCADAS,ESTACIONAMENTOS,A BASE DE POLIUREIA,ISENTO DE SOLVENTES,MOLDADO NO LOCAL,CURA RAPIDA,A QUENTE,APLICADO COM EQUIPAMENTO BICOMPONENTE TIPO HOT SPRAY,COM 2,50MM DE ESPESSURA,SEM PROTECAO MECANICA</t>
  </si>
  <si>
    <t xml:space="preserve">46,3</t>
  </si>
  <si>
    <t xml:space="preserve">10.06</t>
  </si>
  <si>
    <t xml:space="preserve">14.005.0020-A</t>
  </si>
  <si>
    <t xml:space="preserve">14.005.0020-0</t>
  </si>
  <si>
    <t xml:space="preserve">PLACA DE POLICARBONATO EM CRISTAL COMPACTO,COM ESPESSURA DE8MM.FORNECIMENTO E COLOCACAO</t>
  </si>
  <si>
    <t xml:space="preserve">11 - ESQUADRIAS</t>
  </si>
  <si>
    <t xml:space="preserve">11.01</t>
  </si>
  <si>
    <t xml:space="preserve">18.016.0200-A</t>
  </si>
  <si>
    <t xml:space="preserve">18.016.0200-0</t>
  </si>
  <si>
    <t xml:space="preserve">CORRIMAO DUPLO EM TUBO DE ACO INOX COM DIAMETRO DE 1.1/2",BARRA SUPERIOR COM ALTURA DE 92CM E BARRA INFERIOR COM ALTURADE 70CM,FIXADO NA PAREDE POR CHUMBADORES,CONFORME ABNT NBR9050 PARA ACESSIBILIDADE.FORNECIMENTO E COLOCACAO</t>
  </si>
  <si>
    <t xml:space="preserve">11.02</t>
  </si>
  <si>
    <t xml:space="preserve">14.003.0241-0</t>
  </si>
  <si>
    <t xml:space="preserve">VISOR DE ALUMINIO ANODIZADO FOSCO,SERIE 25,EXCLUSIVE O VIDRO.FORNECIMENTO E COLOCACAO</t>
  </si>
  <si>
    <t xml:space="preserve">11.03</t>
  </si>
  <si>
    <t xml:space="preserve">90844</t>
  </si>
  <si>
    <t xml:space="preserve">KIT DE PORTA DE MADEIRA PARA PINTURA, SEMI-OCA (LEVE OU MÉDIA), PADRÃO MÉDIO, 90X210CM, ESPESSURA DE 3,5CM, ITENS INCLUSOS: DOBRADIÇAS, MONTAGEM E INSTALAÇÃO DO BATENTE, FECHADURA COM EXECUÇÃO DO FURO - FORNECIMENTO E INSTALAÇÃO. AF_12/2019</t>
  </si>
  <si>
    <t xml:space="preserve">1.330,99</t>
  </si>
  <si>
    <t xml:space="preserve">1.377,54</t>
  </si>
  <si>
    <t xml:space="preserve">11.04</t>
  </si>
  <si>
    <t xml:space="preserve">14.006.0089-0</t>
  </si>
  <si>
    <t xml:space="preserve">PORTA DE MADEIRA DE LEI EM COMPENSADO DE 60X150X3,5CM,FOLHEADA NAS 2 FACES E MARCO DE 7X3CM,EXCLUSIVE FERRAGENS.FORNECIMENTO E COLOCACAO</t>
  </si>
  <si>
    <t xml:space="preserve">11.05</t>
  </si>
  <si>
    <t xml:space="preserve">14.007.0085-0</t>
  </si>
  <si>
    <t xml:space="preserve">FERRAGENS P/PORTA MADEIRA COLOC.DIVISORIAS MARMORE,MARMORITE OU CONCRETO,ATE 3CM ESP.CONSTANDO FORN.S/COLOC.(ESTA INCLUIDA FORN.COLOC.ESQUADRIAS),DE:-2 DOBRADICAS C/UMA ABAS "U",LATAO,ACABAMENTO CROMADO,P/DIVISORIAS MARMORE;-FECHO SOBREPOR,TIPO "LIVRE-OCUPADO",RETANGULAR,METAL C/ACABAMENTO CROMADO,;-BATENTE "U",LATAO,ACABAMENTO CROMADO,P/DIVISORIAS MARMORE</t>
  </si>
  <si>
    <t xml:space="preserve">11.06</t>
  </si>
  <si>
    <t xml:space="preserve">14.004.0015-0</t>
  </si>
  <si>
    <t xml:space="preserve">VIDRO PLANO TRANSPARENTE,COMUM,DE 4MM DE ESPESSURA.FORNECIMENTO E COLOCACAO</t>
  </si>
  <si>
    <t xml:space="preserve">11.07</t>
  </si>
  <si>
    <t xml:space="preserve">14.003.0026-0</t>
  </si>
  <si>
    <t xml:space="preserve">JANELA DE ALUMINIO ANODIZADO EM BRONZE OU PRETO DE CORRER,COM DUAS FOLHAS DE CORRER,EM PERFIS SERIE 28.FORNECIMENTO ECOLOCACAO</t>
  </si>
  <si>
    <t xml:space="preserve">11.08</t>
  </si>
  <si>
    <t xml:space="preserve">14.003.0400-0</t>
  </si>
  <si>
    <t xml:space="preserve">TELA TIPO MOSQUITEIRO,EM POLIETILENO,COM MOLDURA EM PERFIL DE ALUMINIO ANODIZADO.FORNECIMENTO E COLOCACAO</t>
  </si>
  <si>
    <t xml:space="preserve">12 - INSTALAÇÕES HIDROSSANITÁRIAS</t>
  </si>
  <si>
    <t xml:space="preserve">12.01</t>
  </si>
  <si>
    <t xml:space="preserve">18.002.0010-A</t>
  </si>
  <si>
    <t xml:space="preserve">18.002.0010-0</t>
  </si>
  <si>
    <t xml:space="preserve">LAVATORIO DE LOUCA BRANCA PADRAO POPULAR,MEDINDO EM TORNO DE (47X35)CM,INCLUSIVE ACESSORIOS DE FIXACAO.FERRAGENS:SIFAO DE 1"X1.1/4" EM PVC,TORNEIRA PARA LAVATORIO DE MESA 1193 OU SIMILAR DE 1/2",VALVULA DE ESCOAMENTO EM METAL CROMADO E RABICHO EM PVC.FORNECIMENTO</t>
  </si>
  <si>
    <t xml:space="preserve">2</t>
  </si>
  <si>
    <t xml:space="preserve">12.02</t>
  </si>
  <si>
    <t xml:space="preserve">15.004.0063-A</t>
  </si>
  <si>
    <t xml:space="preserve">15.004.0063-0</t>
  </si>
  <si>
    <t xml:space="preserve">INSTALACAO E ASSENTAMENTO DE LAVATORIO DE UMA TORNEIRA(EXCLUSIVE FORNECIMENTO DO APARELHO),COMPREENDENDO:3,00M DE TUBO DE PVC DE 25MM,2,00M DE TUBO DE PVC DE 40MM E CONEXOES</t>
  </si>
  <si>
    <t xml:space="preserve">12.03</t>
  </si>
  <si>
    <t xml:space="preserve">18.006.0037-A</t>
  </si>
  <si>
    <t xml:space="preserve">18.006.0037-0</t>
  </si>
  <si>
    <t xml:space="preserve">MICTORIO DE LOUCA BRANCA,COM SIFAO INTEGRADO E MEDIDAS EM TORNO DE 33X28X53CM,INCLUSIVE ACESSORIOS DE FIXACAO.FORNECIMENTO</t>
  </si>
  <si>
    <t xml:space="preserve">12.04</t>
  </si>
  <si>
    <t xml:space="preserve">15.004.0050-A</t>
  </si>
  <si>
    <t xml:space="preserve">15.004.0050-0</t>
  </si>
  <si>
    <t xml:space="preserve">INSTALACAO E ASSENTAMENTO DE MICTORIO(EXCLUSIVE FORNECIMENTO DO APARELHO),COMPREENDENDO:3,00M DE TUBO DE PVC DE 25MM,1,50M DE TUBOS DE PVC DE 40MM E 50MM,CADA,CONEXOES E RALO SIFONADO DE PVC COM 100X100X50MM COM TAMPA CEGA</t>
  </si>
  <si>
    <t xml:space="preserve">12.05</t>
  </si>
  <si>
    <t xml:space="preserve">18.017.0020-A</t>
  </si>
  <si>
    <t xml:space="preserve">18.017.0020-0</t>
  </si>
  <si>
    <t xml:space="preserve">FILTRO PARA USO DOMESTICO COM CARCACA ATOXICA EM POLIPROPILENO COM 1 ELEMENTO FILTRANTE DE CELULOSE E CARVAO ATIVADO,PARA VAZAO ATE 180L/H,CONEXAO DE 1/2" SEM REGISTRO.FORNECIMENTO</t>
  </si>
  <si>
    <t xml:space="preserve">4</t>
  </si>
  <si>
    <t xml:space="preserve">12.06</t>
  </si>
  <si>
    <t xml:space="preserve">15.004.0065-A</t>
  </si>
  <si>
    <t xml:space="preserve">15.004.0065-0</t>
  </si>
  <si>
    <t xml:space="preserve">INSTALACAO E ASSENTAMENTO DE FILTRO RESIDENCIAL(EXCLUSIVE FORNECIMENTO DO APARELHO),COMPREENDENDO:2,00M DE TUBO DE PVC DE 25MM E CONEXOES</t>
  </si>
  <si>
    <t xml:space="preserve">12.07</t>
  </si>
  <si>
    <t xml:space="preserve">18.007.0051-A</t>
  </si>
  <si>
    <t xml:space="preserve">18.007.0051-0</t>
  </si>
  <si>
    <t xml:space="preserve">DUCHINHA MANUAL,COM REGISTRO DE PRESSAO 1/2" CROMADO,RABICHO CROMADO,SUPORTE BRANCO,PISTOLA BRANCA,BUCHAS E PARAFUSOS PARA FIXACAO.FORNECIMENTO</t>
  </si>
  <si>
    <t xml:space="preserve">12.08</t>
  </si>
  <si>
    <t xml:space="preserve">15.005.0030-A</t>
  </si>
  <si>
    <t xml:space="preserve">15.005.0030-0</t>
  </si>
  <si>
    <t xml:space="preserve">INSTALACAO E ASSENTAMENTO DE DUCHINHA MANUAL PARA BANHEIRO(EXCLUSIVE O FORNECIMENTO DO APARELHO E ISOLAMENTO),COMPREENDENDO:3,00M DE TUBO DE COBRE DE 22MM,SOLDAS E CONEXOES</t>
  </si>
  <si>
    <t xml:space="preserve">12.09</t>
  </si>
  <si>
    <t xml:space="preserve">18.009.0058-A</t>
  </si>
  <si>
    <t xml:space="preserve">18.009.0058-0</t>
  </si>
  <si>
    <t xml:space="preserve">TORNEIRA PARA PIA OU TANQUE,1158 OU SIMILAR DE 1/2"X18CM APROXIMADAMENTE,EM METAL CROMADO.FORNECIMENTO</t>
  </si>
  <si>
    <t xml:space="preserve">12.10</t>
  </si>
  <si>
    <t xml:space="preserve">18.009.0105-A</t>
  </si>
  <si>
    <t xml:space="preserve">18.009.0105-0</t>
  </si>
  <si>
    <t xml:space="preserve">TORNEIRA PARA LAVATORIO,DE MESA,ACIONAMENTO HIDROMECANICO COM LEVE PRESSAO MANUAL E FECHAMENTO AUTOMATICO,ACABAMENTO CROMADO.FORNECIMENTO</t>
  </si>
  <si>
    <t xml:space="preserve">7</t>
  </si>
  <si>
    <t xml:space="preserve">12.11</t>
  </si>
  <si>
    <t xml:space="preserve">15.003.0379-A</t>
  </si>
  <si>
    <t xml:space="preserve">15.003.0379-0</t>
  </si>
  <si>
    <t xml:space="preserve">ASSENTAMENTO DE TORNEIRA(EXCLUSIVE FORNECIMENTO DO APARELHO),INCLUSIVE MATERIAIS NECESSARIOS</t>
  </si>
  <si>
    <t xml:space="preserve">6</t>
  </si>
  <si>
    <t xml:space="preserve">12.12</t>
  </si>
  <si>
    <t xml:space="preserve">18.019.0010-A</t>
  </si>
  <si>
    <t xml:space="preserve">18.019.0010-0</t>
  </si>
  <si>
    <t xml:space="preserve">CAIXA DE DESCARGA DE PLASTICO EXTERNA.FORNECIMENTO</t>
  </si>
  <si>
    <t xml:space="preserve">12.13</t>
  </si>
  <si>
    <t xml:space="preserve">15.003.0365-A</t>
  </si>
  <si>
    <t xml:space="preserve">15.003.0365-0</t>
  </si>
  <si>
    <t xml:space="preserve">ASSENTAMENTO DE CAIXA DE DESCARGA ELEVADA,EXTERNA(EXCLUSIVEFORNECIMENTO DO APARELHO),INCLUSIVE MATERIAIS NECESSARIOS</t>
  </si>
  <si>
    <t xml:space="preserve">13 - INSTALAÇÕES ELÉTRICAS</t>
  </si>
  <si>
    <t xml:space="preserve">13.01</t>
  </si>
  <si>
    <t xml:space="preserve">15.020.0168-A</t>
  </si>
  <si>
    <t xml:space="preserve">15.020.0168-0</t>
  </si>
  <si>
    <t xml:space="preserve">LAMPADA LED,BULBO,PAR 38,16W,120/220V,BASE E-27.FORNECIMENTO E COLOCACAO</t>
  </si>
  <si>
    <t xml:space="preserve">13.02</t>
  </si>
  <si>
    <t xml:space="preserve">92004</t>
  </si>
  <si>
    <t xml:space="preserve">TOMADA MÉDIA DE EMBUTIR (2 MÓDULOS), 2P+T 10 A, INCLUINDO SUPORTE E PLACA - FORNECIMENTO E INSTALAÇÃO. AF_03/2023</t>
  </si>
  <si>
    <t xml:space="preserve">62,88</t>
  </si>
  <si>
    <t xml:space="preserve">67,76</t>
  </si>
  <si>
    <t xml:space="preserve">13.03</t>
  </si>
  <si>
    <t xml:space="preserve">91953</t>
  </si>
  <si>
    <t xml:space="preserve">INTERRUPTOR SIMPLES (1 MÓDULO), 10A/250V, INCLUINDO SUPORTE E PLACA - FORNECIMENTO E INSTALAÇÃO. AF_03/2023</t>
  </si>
  <si>
    <t xml:space="preserve">33,29</t>
  </si>
  <si>
    <t xml:space="preserve">35,79</t>
  </si>
  <si>
    <t xml:space="preserve">13.04</t>
  </si>
  <si>
    <t xml:space="preserve">18.027.0112-A</t>
  </si>
  <si>
    <t xml:space="preserve">18.027.0112-0</t>
  </si>
  <si>
    <t xml:space="preserve">LUMINARIA A PROVA DE GASES,VAPORES E POS,HERMETICA,COM LENTE DE VIDRO TRANSPARENTE,CORPO E GRADE EM ALUMINIO FUNDIDO,PARA LAMPADA LED ATE 30W,MISTA OU VAPOR DE MERCURIO ATE 250W,PARA COLOCACAO EM PAREDE,EXCLUSIVE LAMPADA.FORNECIMENTO E COLOCACAO</t>
  </si>
  <si>
    <t xml:space="preserve">13.05</t>
  </si>
  <si>
    <t xml:space="preserve">18.027.0494-A</t>
  </si>
  <si>
    <t xml:space="preserve">18.027.0494-0</t>
  </si>
  <si>
    <t xml:space="preserve">LUMINARIA LED TUBULAR DE SOBREPOR, 2X18W (INCLUSIVE LAMPADAS),CORPO EM CHAPA DE ACO TRATADA E PINTURA ELETROSTATICA BRANCA, REFLETOR EM ALUMINIO DE ALTO BRILHO, COM ALETAS, SEM REATOR. FORNECIMENTO E COLOCACAO</t>
  </si>
  <si>
    <t xml:space="preserve">126</t>
  </si>
  <si>
    <t xml:space="preserve">13.06</t>
  </si>
  <si>
    <t xml:space="preserve">18.027.0488-A</t>
  </si>
  <si>
    <t xml:space="preserve">18.027.0488-0</t>
  </si>
  <si>
    <t xml:space="preserve">LUMINARIA LED TUBULAR DE SOBREPOR, 2X9W (INCLUSIVE LAMPADAS),CORPO EM CHAPA DE ACO TRATADA E PINTURA ELETROSTATICA BRANCA, REFLETOR EM ALUMINIO DE ALTO BRILHO, COM ALETAS, SEM REATOR. FORNECIMENTO E COLOCACAO</t>
  </si>
  <si>
    <t xml:space="preserve">14 - INSTALAÇÕES ESPECIAIS</t>
  </si>
  <si>
    <t xml:space="preserve">14.01</t>
  </si>
  <si>
    <t xml:space="preserve">15.015.0203-A</t>
  </si>
  <si>
    <t xml:space="preserve">15.015.0203-0</t>
  </si>
  <si>
    <t xml:space="preserve">INSTALACAO DE PONTO DE TELEFONE E LOGICA,COMPREENDENDO:2 VARAS DE ELETRODUTO DE 3/4",CONEXOES E CAIXAS,EXCLUSIVE CABOS OU FIOS</t>
  </si>
  <si>
    <t xml:space="preserve">5</t>
  </si>
  <si>
    <t xml:space="preserve">14.02</t>
  </si>
  <si>
    <t xml:space="preserve">CABO DE REDE, PAR TRANCADO UTP, 4 PARES, CATEGORIA 6 (CAT 6), ISOLAMENTO PVC (LSZH)</t>
  </si>
  <si>
    <t xml:space="preserve">50</t>
  </si>
  <si>
    <t xml:space="preserve">14.03</t>
  </si>
  <si>
    <t xml:space="preserve">18.016.0100-A</t>
  </si>
  <si>
    <t xml:space="preserve">18.016.0100-0</t>
  </si>
  <si>
    <t xml:space="preserve">BARRA DE APOIO PARA LAVATORIO DE CENTRO,EM ACO INOXIDAVEL AISI 304,TUBO DE 1.1/4",INCLUSIVE FIXACAO COM PARAFUSOS INOXIDAVEIS E BUCHAS PLASTICAS,MEDINDO (60X40)CM,CONFORME ABNT NBR 9050 PARA ACESSIBILIDADE.FORNECIMENTO E COLOCACAO</t>
  </si>
  <si>
    <t xml:space="preserve">14.04</t>
  </si>
  <si>
    <t xml:space="preserve">18.016.0105-A</t>
  </si>
  <si>
    <t xml:space="preserve">18.016.0105-0</t>
  </si>
  <si>
    <t xml:space="preserve">BARRA DE APOIO EM ACO INOXIDAVEL AISI 304,TUBO DE 1.1/4",INCLUSIVE FIXACAO COM PARAFUSOS INOXIDAVEIS E BUCHAS PLASTICAS,COM 50CM,CONFORME ABNT NBR 9050 PARA ACESSIBILIDADE.FORNECIMENTO E COLOCACAO</t>
  </si>
  <si>
    <t xml:space="preserve">14.05</t>
  </si>
  <si>
    <t xml:space="preserve">18.016.0110-A</t>
  </si>
  <si>
    <t xml:space="preserve">18.016.0110-0</t>
  </si>
  <si>
    <t xml:space="preserve">BARRA DE APOIO EM ACO INOXIDAVEL AISI 304,TUBO DE 1.1/4",EM"L",INCLUSIVE FIXACAO COM PARAFUSOS INOXIDAVEIS E BUCHAS PLASTICAS,MEDINDO (70X70)CM,CONFORME ABNT NBR 9050 PARA ACESSIBILIDADE.FORNECIMENTO E COLOCACAO</t>
  </si>
  <si>
    <t xml:space="preserve">14.06</t>
  </si>
  <si>
    <t xml:space="preserve">14.002.0240-A</t>
  </si>
  <si>
    <t xml:space="preserve">14.002.0240-0</t>
  </si>
  <si>
    <t xml:space="preserve">PROTECAO PARA PORTA EM ACO INOX ESCOVADO,CHAPA N°14,COM 30CM DE ALTURA.FORNECIMENTO E COLOCACAO</t>
  </si>
  <si>
    <t xml:space="preserve">3,2</t>
  </si>
  <si>
    <t xml:space="preserve">15 - PINTURA</t>
  </si>
  <si>
    <t xml:space="preserve">15.01</t>
  </si>
  <si>
    <t xml:space="preserve">17.018.0112-A</t>
  </si>
  <si>
    <t xml:space="preserve">17.018.0112-0</t>
  </si>
  <si>
    <t xml:space="preserve">PINTURA COM TINTA LATEX SEMIBRILHANTE,FOSCA OU ACETINADA,CLASSIFICACAO PREMIUM OU STANDARD (NBR 15079),PARA INTERIOR E EXTERIOR,BRANCA OU COLORIDA,SOBRE TIJOLO,CONCRETO LISO,CIMENTO SEM AMIANTO,E REVESTIMENTO,INCLUSIVE LIXAMENTO,UMA DEMAO DE SELADOR ACRILICO,DEMAO DE MEIA MASSA E DUAS DEMAOS DE ACABAMENTO</t>
  </si>
  <si>
    <t xml:space="preserve">189</t>
  </si>
  <si>
    <t xml:space="preserve">15.02</t>
  </si>
  <si>
    <t xml:space="preserve">17.018.0117-A</t>
  </si>
  <si>
    <t xml:space="preserve">17.018.0117-0</t>
  </si>
  <si>
    <t xml:space="preserve">REPINTURA COM TINTA LATEX SEMIBRILHANTE,FOSCA OU ACETINADA,CLASSIFICACAO PREMIUM OU STANDARD,CONFORME ABNT NBR 15079,PARA INTERIOR E EXTERIOR,SOBRE SUPERFICIE EM BOM ESTADO E NA COR EXISTENTE,INCLUSIVE LIMPEZA,LEVE LIXAMENTO COM LIXA FINA,UMA DEMAO DE FUNDO PREPARADOR E UMA DE ACABAMENTO</t>
  </si>
  <si>
    <t xml:space="preserve">1738,56</t>
  </si>
  <si>
    <t xml:space="preserve">15.03</t>
  </si>
  <si>
    <t xml:space="preserve">17.020.0010-A</t>
  </si>
  <si>
    <t xml:space="preserve">17.020.0010-0</t>
  </si>
  <si>
    <t xml:space="preserve">ENVERNIZAMENTO DE MADEIRA COM VERNIZ TIPO COPAL BRILHANTE PARA INTERIOR,INCLUSIVE LIXAMENTO,UMA DEMAO DE VERNIZ IMUNIZANTE E IMPERMEABILIZANTE INCOLOR,ANILINA E UMA DEMAO DE ACABAMENTO</t>
  </si>
  <si>
    <t xml:space="preserve">48,52</t>
  </si>
  <si>
    <t xml:space="preserve">15.04</t>
  </si>
  <si>
    <t xml:space="preserve">17.018.0082-A</t>
  </si>
  <si>
    <t xml:space="preserve">17.018.0082-0</t>
  </si>
  <si>
    <t xml:space="preserve">REPINTURA COM TINTA LATEX ACETINADA,CLASSIFICACAO PREMIUM OU STANDARD,CONFORME ABNT NBR 15079,PARA EXTERIOR,SOBRE SUPERFICIE EM BOM ESTADO E NA COR EXISTENTE,INCLUSIVE LIMPEZA,LIXAMENTO COM LIXA FINA,UMA DEMAO DE FUNDO PREPARADOR E UMA DE ACABAMENTO</t>
  </si>
  <si>
    <t xml:space="preserve">471,36</t>
  </si>
  <si>
    <t xml:space="preserve">15.05</t>
  </si>
  <si>
    <t xml:space="preserve">17.017.0321-A</t>
  </si>
  <si>
    <t xml:space="preserve">17.017.0321-0</t>
  </si>
  <si>
    <t xml:space="preserve">REPINTURA INTERNA OU EXTERNA SOBRE FERRO EM BOM ESTADO,NAS CONDICOES DO ITEM 17.017.0320 E NA COR EXISTENTE</t>
  </si>
  <si>
    <t xml:space="preserve">377,98</t>
  </si>
  <si>
    <t xml:space="preserve">15.06</t>
  </si>
  <si>
    <t xml:space="preserve">17.017.0100-A</t>
  </si>
  <si>
    <t xml:space="preserve">17.017.0100-0</t>
  </si>
  <si>
    <t xml:space="preserve">PREPARO DE MADEIRA NOVA,INCLUSIVE LIXAMENTO,LIMPEZA,UMA DEMAO DE VERNIZ ISOLANTE INCOLOR,DUAS DEMAOS DE MASSA PARA MADEIRA,LIXAMENTO E REMOCAO DE PO,E UMA DEMAO DE FUNDO SINTETICONIVELADOR</t>
  </si>
  <si>
    <t xml:space="preserve">12,84</t>
  </si>
  <si>
    <t xml:space="preserve">15.07</t>
  </si>
  <si>
    <t xml:space="preserve">17.017.0350-A</t>
  </si>
  <si>
    <t xml:space="preserve">17.017.0350-0</t>
  </si>
  <si>
    <t xml:space="preserve">PINTURA INTERNA OU EXTERNA SOBRE FERRO GALVANIZADO OU ALUMINIO,USANDO FUNDO PARA GALVANIZADO,INCLUSIVE LIXAMENTO LEVE,LIMPEZA,DESENGORDURAMENTO E DUAS DEMAOS DE ACABAMENTO COM ESMALTE SINTETICO BRILHANTE OU ACETINADO</t>
  </si>
  <si>
    <t xml:space="preserve">3,58</t>
  </si>
  <si>
    <t xml:space="preserve">15.08</t>
  </si>
  <si>
    <t xml:space="preserve">17.017.0140-A</t>
  </si>
  <si>
    <t xml:space="preserve">17.017.0140-0</t>
  </si>
  <si>
    <t xml:space="preserve">PINTURA INTERNA OU EXTERNA SOBRE MADEIRA NOVA,COM ESMALTE SINTETICO ALQUIDICO,BRILHANTE OU ACETINADA EM DUAS DEMAOS SOBRE SUPERFICIE PREPARADA COM MATERIAL DA MESMA LINHA,CONFORMEO ITEM 17.017.0100,EXCLUSIVE ESTE PREPARO</t>
  </si>
  <si>
    <t xml:space="preserve">28,17</t>
  </si>
  <si>
    <t xml:space="preserve">15.09</t>
  </si>
  <si>
    <t xml:space="preserve">17.017.0150-A</t>
  </si>
  <si>
    <t xml:space="preserve">17.017.0150-0</t>
  </si>
  <si>
    <t xml:space="preserve">REPINTURA INTERNA OU EXTERNA SOBRE MADEIRA EM BOM ESTADO COM ESMALTE SINTETICO ALQUIDICO,NA COR E TIPO DA EXISTENTE,INCLUSIVE LIXAMENTO,LIMPEZA E DUAS DEMAOS DE ACABAMENTO</t>
  </si>
  <si>
    <t xml:space="preserve">150,57</t>
  </si>
  <si>
    <t xml:space="preserve">15.10</t>
  </si>
  <si>
    <t xml:space="preserve">17.040.0024-A</t>
  </si>
  <si>
    <t xml:space="preserve">17.040.0024-0</t>
  </si>
  <si>
    <t xml:space="preserve">PINTURA DE PISO CIMENTADO LISO COM TINTA 100% ACRILICA,INCLUSIVE LIXAMENTO,LIMPEZA E TRES DEMAOS DE ACABAMENTO APLICADASA ROLO DE LA,DILUICAO EM AGUA A 20%</t>
  </si>
  <si>
    <t xml:space="preserve">23,4</t>
  </si>
  <si>
    <t xml:space="preserve">16 - DRENAGEM PLUVIAL</t>
  </si>
  <si>
    <t xml:space="preserve">16.01</t>
  </si>
  <si>
    <t xml:space="preserve">16.007.0030-A</t>
  </si>
  <si>
    <t xml:space="preserve">16.007.0030-0</t>
  </si>
  <si>
    <t xml:space="preserve">CALHA EM CHAPA DE ACO GALVANIZADO N°24 COM 75CM DE DESENVOLVIMENTO.FORNECIMENTO E COLOCACAO</t>
  </si>
  <si>
    <t xml:space="preserve">87,5</t>
  </si>
  <si>
    <t xml:space="preserve">17 - SERVIÇOS COMPLEMENTARES</t>
  </si>
  <si>
    <t xml:space="preserve">17.01</t>
  </si>
  <si>
    <t xml:space="preserve">05.001.0360-A</t>
  </si>
  <si>
    <t xml:space="preserve">05.001.0360-0</t>
  </si>
  <si>
    <t xml:space="preserve">LIMPEZA DE PISOS CIMENTADOS</t>
  </si>
  <si>
    <t xml:space="preserve">1223,4</t>
  </si>
  <si>
    <t xml:space="preserve">17.02</t>
  </si>
  <si>
    <t xml:space="preserve">05.001.0460-A</t>
  </si>
  <si>
    <t xml:space="preserve">05.001.0460-0</t>
  </si>
  <si>
    <t xml:space="preserve">LIMPEZA DE CAIXA D'AGUA OU CISTERNA,COM CAPACIDADE DE 2001 A 20000L,INCLUSIVE DESINFECCAO,CONFORME APROVACAO PELA COMISSAO ESTADUAL DE CONTROLE AMBIENTAL-CECA,COM BASE NA LEI Nº 1.893/91 E NO DECRETO Nº 20.356/93,MN-353 MANUAL DE LIMPEZA EDESINFECCAO DE RESERVATORIOS DE AGUA</t>
  </si>
  <si>
    <t xml:space="preserve">17.03</t>
  </si>
  <si>
    <t xml:space="preserve">05.050.0001-A</t>
  </si>
  <si>
    <t xml:space="preserve">05.050.0001-0</t>
  </si>
  <si>
    <t xml:space="preserve">PLACA DE INAUGURACAO EM ALUMINIO,MEDINDO (0,40X0,60)M,COM 1MM DE ESPESSURA,COM INSCRICAO EM PLOTTER.FORNECIMENTO E COLOCACAO</t>
  </si>
  <si>
    <t xml:space="preserve">17.04</t>
  </si>
  <si>
    <t xml:space="preserve">18.016.0010-A</t>
  </si>
  <si>
    <t xml:space="preserve">18.016.0010-0</t>
  </si>
  <si>
    <t xml:space="preserve">COIFA DE ACO INOXIDAVEL,DE 1,20X0,60M,DE CHAPA 18.304,INCLUSIVE 1,50M DE DUTO COM 310X120MM DE SECAO,EM CHAPA 22,2 EXAUSTORES CENTRIFUGOS TIPO CARAMUJO,EM CHAPA DE ACO CARBONO 1020 COM MOTOR 1/3CV NAS TENSOES 110/220V. FORNECIMENTO E COLOCACAO</t>
  </si>
  <si>
    <t xml:space="preserve">17.05</t>
  </si>
  <si>
    <t xml:space="preserve">18.016.0005-A</t>
  </si>
  <si>
    <t xml:space="preserve">18.016.0005-0</t>
  </si>
  <si>
    <t xml:space="preserve">FILTROS INERCIAIS 40X50CM DE ACO INOX 304(COIFA DE COCCAO).FORNECIMENTO E COLOCACAO</t>
  </si>
  <si>
    <t xml:space="preserve">17.06</t>
  </si>
  <si>
    <t xml:space="preserve">18.034.0210-A</t>
  </si>
  <si>
    <t xml:space="preserve">18.034.0210-0</t>
  </si>
  <si>
    <t xml:space="preserve">DAMPER CORTA FOGO MEDINDO (300X300)MM,ACIONAMENTO AUTOMATICO,PELA ACAO DE ELEMENTO FUSIVEL,MODELO DCF COM FUSIVEL DE DISPARO (COM ATESTADO UL) COM ROMPIMENTO EM 72°C OU 141°C,COM CHAVE FIM DE CURSO.FORNECIMENTO E COLOCACAO</t>
  </si>
  <si>
    <t xml:space="preserve">17.07</t>
  </si>
  <si>
    <t xml:space="preserve">09.026.0025-A</t>
  </si>
  <si>
    <t xml:space="preserve">09.026.0025-0</t>
  </si>
  <si>
    <t xml:space="preserve">PAPELEIRA PLASTICA P/VIAS E PRACAS PUBLICAS EM POLIETILENO(DIN),CAPACIDADE PARA 50L,MEDINDO(75,50X34,50X43,50)CM.FORNECIMENTO E COLOCACAO</t>
  </si>
  <si>
    <t xml:space="preserve">8</t>
  </si>
  <si>
    <t xml:space="preserve">17.08</t>
  </si>
  <si>
    <t xml:space="preserve">05.001.0370-A</t>
  </si>
  <si>
    <t xml:space="preserve">05.001.0370-0</t>
  </si>
  <si>
    <t xml:space="preserve">LIMPEZA DE APARELHOS SANITARIOS,INCLUSIVE METAIS</t>
  </si>
  <si>
    <t xml:space="preserve">34</t>
  </si>
  <si>
    <t xml:space="preserve">17.09</t>
  </si>
  <si>
    <t xml:space="preserve">05.001.0350-A</t>
  </si>
  <si>
    <t xml:space="preserve">05.001.0350-0</t>
  </si>
  <si>
    <t xml:space="preserve">LIMPEZA DE VIDROS,FEITA NOS DOIS LADOS,CONTADO UM LADO</t>
  </si>
  <si>
    <t xml:space="preserve">187,15</t>
  </si>
  <si>
    <t xml:space="preserve">17.10</t>
  </si>
  <si>
    <t xml:space="preserve">05.054.0001-A</t>
  </si>
  <si>
    <t xml:space="preserve">05.054.0001-0</t>
  </si>
  <si>
    <t xml:space="preserve">PLACA DE ACRILICO PARA IDENTIFICACAO DE PORTAS,MEDINDO (25X8)CM.FORNECIMENTO E COLOCACAO</t>
  </si>
  <si>
    <t xml:space="preserve">27</t>
  </si>
  <si>
    <t xml:space="preserve">17.11</t>
  </si>
  <si>
    <t xml:space="preserve">05.057.0010-A</t>
  </si>
  <si>
    <t xml:space="preserve">05.057.0010-0</t>
  </si>
  <si>
    <t xml:space="preserve">PLACA DE IDENTIFICACAO EM ACO INOXIDAVEL,ESCRITA EM BRAILLE,MEDINDO (8X25)CM,CONFORME ABNT NBR 9050.FORNECIMENTO E COLOCACAO</t>
  </si>
  <si>
    <t xml:space="preserve">17.12</t>
  </si>
  <si>
    <t xml:space="preserve">05.055.0010-A</t>
  </si>
  <si>
    <t xml:space="preserve">05.055.0010-0</t>
  </si>
  <si>
    <t xml:space="preserve">LETRA CAIXA DE ACO INOX POLIDO OU ESCOVADO,COM 20CM DE ALTURA,ESPESSURA DE 2CM,COM PINOS PARA FIXACAO.FORNECIMENTO E COLOCACAO</t>
  </si>
  <si>
    <t xml:space="preserve">43</t>
  </si>
  <si>
    <t xml:space="preserve">TOTAL DO ORÇAMENTO  </t>
  </si>
  <si>
    <t xml:space="preserve">BDI :  </t>
  </si>
  <si>
    <t xml:space="preserve">TOTAL GERAL (com BDI) :  </t>
  </si>
  <si>
    <t xml:space="preserve">SERÁ CONSIDERADO O MENOR PREÇO :</t>
  </si>
</sst>
</file>

<file path=xl/styles.xml><?xml version="1.0" encoding="utf-8"?>
<styleSheet xmlns="http://schemas.openxmlformats.org/spreadsheetml/2006/main">
  <numFmts count="18">
    <numFmt numFmtId="164" formatCode="General"/>
    <numFmt numFmtId="165" formatCode="[$-409]h:mm\ AM/PM;@"/>
    <numFmt numFmtId="166" formatCode="h:mm\ AM/PM;@"/>
    <numFmt numFmtId="167" formatCode="&quot; R$&quot;* #,##0.00\ ;&quot; R$&quot;* \(#,##0.00\);&quot; R$&quot;* \-??\ ;\ @\ "/>
    <numFmt numFmtId="168" formatCode="&quot; R$&quot;* #,##0.00\ ;&quot; R$&quot;* \(#,##0.00\);&quot; R$&quot;* \-#\ ;@\ "/>
    <numFmt numFmtId="169" formatCode="&quot; R$ &quot;* #,##0.00\ ;&quot; R$ &quot;* \(#,##0.00\);&quot; R$ &quot;* \-??\ ;\ @\ "/>
    <numFmt numFmtId="170" formatCode="&quot; R$ &quot;* #,##0.00\ ;&quot; R$ &quot;* \(#,##0.00\);&quot; R$ &quot;* \-#\ ;@\ "/>
    <numFmt numFmtId="171" formatCode="&quot; R$ &quot;* #,##0.00\ ;&quot;-R$ &quot;* #,##0.00\ ;&quot; R$ &quot;* \-??\ ;\ @\ "/>
    <numFmt numFmtId="172" formatCode="0%"/>
    <numFmt numFmtId="173" formatCode="* #,##0.00\ ;* \(#,##0.00\);* \-#\ ;@\ "/>
    <numFmt numFmtId="174" formatCode="\ * #,##0\ ;\ * \(#,##0\);\ * \-??\ ;\ @\ "/>
    <numFmt numFmtId="175" formatCode="* #,##0\ ;* \(#,##0\);* \-#\ ;@\ "/>
    <numFmt numFmtId="176" formatCode="\ * #,##0.00\ ;\-* #,##0.00\ ;\ * \-??\ ;\ @\ "/>
    <numFmt numFmtId="177" formatCode="@"/>
    <numFmt numFmtId="178" formatCode="#,##0.00"/>
    <numFmt numFmtId="179" formatCode="&quot;R$ &quot;#,##0.00"/>
    <numFmt numFmtId="180" formatCode="#,##0.00\ "/>
    <numFmt numFmtId="181" formatCode="0.00%"/>
  </numFmts>
  <fonts count="26"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</font>
    <font>
      <sz val="14"/>
      <name val="Verdana"/>
      <family val="2"/>
    </font>
    <font>
      <u val="single"/>
      <sz val="10"/>
      <color rgb="FF0000FF"/>
      <name val="Arial"/>
      <family val="2"/>
    </font>
    <font>
      <sz val="10"/>
      <name val="Arial"/>
      <family val="2"/>
    </font>
    <font>
      <sz val="11"/>
      <color rgb="FF9C5700"/>
      <name val="Calibri"/>
      <family val="2"/>
    </font>
    <font>
      <sz val="10"/>
      <color rgb="FF000000"/>
      <name val="MS Sans Serif"/>
      <family val="0"/>
    </font>
    <font>
      <b val="true"/>
      <sz val="12"/>
      <color rgb="FFFFFFFF"/>
      <name val="Calibri"/>
      <family val="2"/>
    </font>
    <font>
      <b val="true"/>
      <sz val="11"/>
      <name val="Calibri"/>
      <family val="2"/>
    </font>
    <font>
      <sz val="8"/>
      <name val="Calibri"/>
      <family val="2"/>
    </font>
    <font>
      <sz val="8"/>
      <name val="Arial"/>
      <family val="2"/>
    </font>
    <font>
      <sz val="10"/>
      <name val="Calibri"/>
      <family val="2"/>
    </font>
    <font>
      <b val="true"/>
      <sz val="10"/>
      <name val="Calibri"/>
      <family val="2"/>
    </font>
    <font>
      <b val="true"/>
      <u val="single"/>
      <sz val="10"/>
      <name val="Calibri"/>
      <family val="2"/>
    </font>
    <font>
      <b val="true"/>
      <sz val="8"/>
      <name val="Calibri"/>
      <family val="2"/>
    </font>
    <font>
      <b val="true"/>
      <i val="true"/>
      <sz val="7"/>
      <name val="Calibri"/>
      <family val="2"/>
    </font>
    <font>
      <b val="true"/>
      <sz val="7"/>
      <name val="Calibri"/>
      <family val="2"/>
    </font>
    <font>
      <i val="true"/>
      <sz val="7"/>
      <name val="Calibri"/>
      <family val="2"/>
    </font>
    <font>
      <sz val="7"/>
      <name val="Calibri"/>
      <family val="2"/>
    </font>
    <font>
      <b val="true"/>
      <sz val="14"/>
      <name val="Calibri"/>
      <family val="2"/>
    </font>
    <font>
      <b val="true"/>
      <sz val="8"/>
      <name val="Arial"/>
      <family val="2"/>
    </font>
    <font>
      <sz val="8"/>
      <color rgb="FFFF0000"/>
      <name val="Arial"/>
      <family val="2"/>
    </font>
    <font>
      <sz val="11"/>
      <name val="Agency FB"/>
      <family val="2"/>
    </font>
  </fonts>
  <fills count="30">
    <fill>
      <patternFill patternType="none"/>
    </fill>
    <fill>
      <patternFill patternType="gray125"/>
    </fill>
    <fill>
      <patternFill patternType="solid">
        <fgColor rgb="FFDCE6F2"/>
        <bgColor rgb="FFDBEEF4"/>
      </patternFill>
    </fill>
    <fill>
      <patternFill patternType="solid">
        <fgColor rgb="FFCCCCFF"/>
        <bgColor rgb="FFB9CDE5"/>
      </patternFill>
    </fill>
    <fill>
      <patternFill patternType="solid">
        <fgColor rgb="FFF2DCDB"/>
        <bgColor rgb="FFE6E0EC"/>
      </patternFill>
    </fill>
    <fill>
      <patternFill patternType="solid">
        <fgColor rgb="FFFF99CC"/>
        <bgColor rgb="FFE6B9B8"/>
      </patternFill>
    </fill>
    <fill>
      <patternFill patternType="solid">
        <fgColor rgb="FFEBF1DE"/>
        <bgColor rgb="FFF6F9D4"/>
      </patternFill>
    </fill>
    <fill>
      <patternFill patternType="solid">
        <fgColor rgb="FFCCFFCC"/>
        <bgColor rgb="FFCCFFFF"/>
      </patternFill>
    </fill>
    <fill>
      <patternFill patternType="solid">
        <fgColor rgb="FFE6E0EC"/>
        <bgColor rgb="FFDDDDDD"/>
      </patternFill>
    </fill>
    <fill>
      <patternFill patternType="solid">
        <fgColor rgb="FFCC99FF"/>
        <bgColor rgb="FFFF99CC"/>
      </patternFill>
    </fill>
    <fill>
      <patternFill patternType="solid">
        <fgColor rgb="FFDBEEF4"/>
        <bgColor rgb="FFDCE6F2"/>
      </patternFill>
    </fill>
    <fill>
      <patternFill patternType="solid">
        <fgColor rgb="FFCCFFFF"/>
        <bgColor rgb="FFDBEEF4"/>
      </patternFill>
    </fill>
    <fill>
      <patternFill patternType="solid">
        <fgColor rgb="FFFDEADA"/>
        <bgColor rgb="FFEBF1DE"/>
      </patternFill>
    </fill>
    <fill>
      <patternFill patternType="solid">
        <fgColor rgb="FFFFCC99"/>
        <bgColor rgb="FFFCD5B5"/>
      </patternFill>
    </fill>
    <fill>
      <patternFill patternType="solid">
        <fgColor rgb="FFB9CDE5"/>
        <bgColor rgb="FFB7DEE8"/>
      </patternFill>
    </fill>
    <fill>
      <patternFill patternType="solid">
        <fgColor rgb="FF99CCFF"/>
        <bgColor rgb="FFB9CDE5"/>
      </patternFill>
    </fill>
    <fill>
      <patternFill patternType="solid">
        <fgColor rgb="FFE6B9B8"/>
        <bgColor rgb="FFCCC1DA"/>
      </patternFill>
    </fill>
    <fill>
      <patternFill patternType="solid">
        <fgColor rgb="FFFF8080"/>
        <bgColor rgb="FFFF99CC"/>
      </patternFill>
    </fill>
    <fill>
      <patternFill patternType="solid">
        <fgColor rgb="FFD7E4BD"/>
        <bgColor rgb="FFDDDDDD"/>
      </patternFill>
    </fill>
    <fill>
      <patternFill patternType="solid">
        <fgColor rgb="FF00FF00"/>
        <bgColor rgb="FF008000"/>
      </patternFill>
    </fill>
    <fill>
      <patternFill patternType="solid">
        <fgColor rgb="FFCCC1DA"/>
        <bgColor rgb="FFC0C0C0"/>
      </patternFill>
    </fill>
    <fill>
      <patternFill patternType="solid">
        <fgColor rgb="FFB7DEE8"/>
        <bgColor rgb="FFB9CDE5"/>
      </patternFill>
    </fill>
    <fill>
      <patternFill patternType="solid">
        <fgColor rgb="FFFCD5B5"/>
        <bgColor rgb="FFFFCC99"/>
      </patternFill>
    </fill>
    <fill>
      <patternFill patternType="solid">
        <fgColor rgb="FFFFCC00"/>
        <bgColor rgb="FFFFFF00"/>
      </patternFill>
    </fill>
    <fill>
      <patternFill patternType="solid">
        <fgColor rgb="FFFFEB9C"/>
        <bgColor rgb="FFFCD5B5"/>
      </patternFill>
    </fill>
    <fill>
      <patternFill patternType="solid">
        <fgColor rgb="FFFFFFCC"/>
        <bgColor rgb="FFF6F9D4"/>
      </patternFill>
    </fill>
    <fill>
      <patternFill patternType="solid">
        <fgColor rgb="FFFF0000"/>
        <bgColor rgb="FF800000"/>
      </patternFill>
    </fill>
    <fill>
      <patternFill patternType="solid">
        <fgColor rgb="FFF6F9D4"/>
        <bgColor rgb="FFFFFFCC"/>
      </patternFill>
    </fill>
    <fill>
      <patternFill patternType="solid">
        <fgColor rgb="FFDDDDDD"/>
        <bgColor rgb="FFE6E0EC"/>
      </patternFill>
    </fill>
    <fill>
      <patternFill patternType="solid">
        <fgColor rgb="FFFFFF00"/>
        <bgColor rgb="FFFFCC00"/>
      </patternFill>
    </fill>
  </fills>
  <borders count="1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 diagonalUp="false" diagonalDown="false"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0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2" borderId="0" applyFont="true" applyBorder="false" applyAlignment="true" applyProtection="false">
      <alignment horizontal="general" vertical="bottom" textRotation="0" wrapText="false" indent="0" shrinkToFit="false"/>
    </xf>
    <xf numFmtId="164" fontId="4" fillId="13" borderId="0" applyFont="true" applyBorder="false" applyAlignment="true" applyProtection="false">
      <alignment horizontal="general" vertical="bottom" textRotation="0" wrapText="false" indent="0" shrinkToFit="false"/>
    </xf>
    <xf numFmtId="164" fontId="4" fillId="12" borderId="0" applyFont="true" applyBorder="false" applyAlignment="true" applyProtection="false">
      <alignment horizontal="general" vertical="bottom" textRotation="0" wrapText="false" indent="0" shrinkToFit="false"/>
    </xf>
    <xf numFmtId="164" fontId="4" fillId="13" borderId="0" applyFont="true" applyBorder="false" applyAlignment="true" applyProtection="false">
      <alignment horizontal="general" vertical="bottom" textRotation="0" wrapText="false" indent="0" shrinkToFit="false"/>
    </xf>
    <xf numFmtId="164" fontId="4" fillId="12" borderId="0" applyFont="true" applyBorder="false" applyAlignment="true" applyProtection="false">
      <alignment horizontal="general" vertical="bottom" textRotation="0" wrapText="false" indent="0" shrinkToFit="false"/>
    </xf>
    <xf numFmtId="164" fontId="4" fillId="12" borderId="0" applyFont="true" applyBorder="false" applyAlignment="true" applyProtection="false">
      <alignment horizontal="general" vertical="bottom" textRotation="0" wrapText="false" indent="0" shrinkToFit="false"/>
    </xf>
    <xf numFmtId="164" fontId="4" fillId="12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5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5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6" borderId="0" applyFont="true" applyBorder="false" applyAlignment="true" applyProtection="false">
      <alignment horizontal="general" vertical="bottom" textRotation="0" wrapText="false" indent="0" shrinkToFit="false"/>
    </xf>
    <xf numFmtId="164" fontId="4" fillId="17" borderId="0" applyFont="true" applyBorder="false" applyAlignment="true" applyProtection="false">
      <alignment horizontal="general" vertical="bottom" textRotation="0" wrapText="false" indent="0" shrinkToFit="false"/>
    </xf>
    <xf numFmtId="164" fontId="4" fillId="16" borderId="0" applyFont="true" applyBorder="false" applyAlignment="true" applyProtection="false">
      <alignment horizontal="general" vertical="bottom" textRotation="0" wrapText="false" indent="0" shrinkToFit="false"/>
    </xf>
    <xf numFmtId="164" fontId="4" fillId="17" borderId="0" applyFont="true" applyBorder="false" applyAlignment="true" applyProtection="false">
      <alignment horizontal="general" vertical="bottom" textRotation="0" wrapText="false" indent="0" shrinkToFit="false"/>
    </xf>
    <xf numFmtId="164" fontId="4" fillId="16" borderId="0" applyFont="true" applyBorder="false" applyAlignment="true" applyProtection="false">
      <alignment horizontal="general" vertical="bottom" textRotation="0" wrapText="false" indent="0" shrinkToFit="false"/>
    </xf>
    <xf numFmtId="164" fontId="4" fillId="16" borderId="0" applyFont="true" applyBorder="false" applyAlignment="true" applyProtection="false">
      <alignment horizontal="general" vertical="bottom" textRotation="0" wrapText="false" indent="0" shrinkToFit="false"/>
    </xf>
    <xf numFmtId="164" fontId="4" fillId="16" borderId="0" applyFont="true" applyBorder="false" applyAlignment="true" applyProtection="false">
      <alignment horizontal="general" vertical="bottom" textRotation="0" wrapText="false" indent="0" shrinkToFit="false"/>
    </xf>
    <xf numFmtId="164" fontId="4" fillId="18" borderId="0" applyFont="true" applyBorder="false" applyAlignment="true" applyProtection="false">
      <alignment horizontal="general" vertical="bottom" textRotation="0" wrapText="false" indent="0" shrinkToFit="false"/>
    </xf>
    <xf numFmtId="164" fontId="4" fillId="19" borderId="0" applyFont="true" applyBorder="false" applyAlignment="true" applyProtection="false">
      <alignment horizontal="general" vertical="bottom" textRotation="0" wrapText="false" indent="0" shrinkToFit="false"/>
    </xf>
    <xf numFmtId="164" fontId="4" fillId="18" borderId="0" applyFont="true" applyBorder="false" applyAlignment="true" applyProtection="false">
      <alignment horizontal="general" vertical="bottom" textRotation="0" wrapText="false" indent="0" shrinkToFit="false"/>
    </xf>
    <xf numFmtId="164" fontId="4" fillId="19" borderId="0" applyFont="true" applyBorder="false" applyAlignment="true" applyProtection="false">
      <alignment horizontal="general" vertical="bottom" textRotation="0" wrapText="false" indent="0" shrinkToFit="false"/>
    </xf>
    <xf numFmtId="164" fontId="4" fillId="18" borderId="0" applyFont="true" applyBorder="false" applyAlignment="true" applyProtection="false">
      <alignment horizontal="general" vertical="bottom" textRotation="0" wrapText="false" indent="0" shrinkToFit="false"/>
    </xf>
    <xf numFmtId="164" fontId="4" fillId="18" borderId="0" applyFont="true" applyBorder="false" applyAlignment="true" applyProtection="false">
      <alignment horizontal="general" vertical="bottom" textRotation="0" wrapText="false" indent="0" shrinkToFit="false"/>
    </xf>
    <xf numFmtId="164" fontId="4" fillId="18" borderId="0" applyFont="true" applyBorder="false" applyAlignment="true" applyProtection="false">
      <alignment horizontal="general" vertical="bottom" textRotation="0" wrapText="false" indent="0" shrinkToFit="false"/>
    </xf>
    <xf numFmtId="164" fontId="4" fillId="20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20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0" borderId="0" applyFont="true" applyBorder="false" applyAlignment="true" applyProtection="false">
      <alignment horizontal="general" vertical="bottom" textRotation="0" wrapText="false" indent="0" shrinkToFit="false"/>
    </xf>
    <xf numFmtId="164" fontId="4" fillId="20" borderId="0" applyFont="true" applyBorder="false" applyAlignment="true" applyProtection="false">
      <alignment horizontal="general" vertical="bottom" textRotation="0" wrapText="false" indent="0" shrinkToFit="false"/>
    </xf>
    <xf numFmtId="164" fontId="4" fillId="20" borderId="0" applyFont="true" applyBorder="false" applyAlignment="true" applyProtection="false">
      <alignment horizontal="general" vertical="bottom" textRotation="0" wrapText="false" indent="0" shrinkToFit="false"/>
    </xf>
    <xf numFmtId="164" fontId="4" fillId="21" borderId="0" applyFont="true" applyBorder="false" applyAlignment="true" applyProtection="false">
      <alignment horizontal="general" vertical="bottom" textRotation="0" wrapText="false" indent="0" shrinkToFit="false"/>
    </xf>
    <xf numFmtId="164" fontId="4" fillId="15" borderId="0" applyFont="true" applyBorder="false" applyAlignment="true" applyProtection="false">
      <alignment horizontal="general" vertical="bottom" textRotation="0" wrapText="false" indent="0" shrinkToFit="false"/>
    </xf>
    <xf numFmtId="164" fontId="4" fillId="21" borderId="0" applyFont="true" applyBorder="false" applyAlignment="true" applyProtection="false">
      <alignment horizontal="general" vertical="bottom" textRotation="0" wrapText="false" indent="0" shrinkToFit="false"/>
    </xf>
    <xf numFmtId="164" fontId="4" fillId="15" borderId="0" applyFont="true" applyBorder="false" applyAlignment="true" applyProtection="false">
      <alignment horizontal="general" vertical="bottom" textRotation="0" wrapText="false" indent="0" shrinkToFit="false"/>
    </xf>
    <xf numFmtId="164" fontId="4" fillId="21" borderId="0" applyFont="true" applyBorder="false" applyAlignment="true" applyProtection="false">
      <alignment horizontal="general" vertical="bottom" textRotation="0" wrapText="false" indent="0" shrinkToFit="false"/>
    </xf>
    <xf numFmtId="164" fontId="4" fillId="21" borderId="0" applyFont="true" applyBorder="false" applyAlignment="true" applyProtection="false">
      <alignment horizontal="general" vertical="bottom" textRotation="0" wrapText="false" indent="0" shrinkToFit="false"/>
    </xf>
    <xf numFmtId="164" fontId="4" fillId="21" borderId="0" applyFont="true" applyBorder="false" applyAlignment="true" applyProtection="false">
      <alignment horizontal="general" vertical="bottom" textRotation="0" wrapText="false" indent="0" shrinkToFit="false"/>
    </xf>
    <xf numFmtId="164" fontId="4" fillId="22" borderId="0" applyFont="true" applyBorder="false" applyAlignment="true" applyProtection="false">
      <alignment horizontal="general" vertical="bottom" textRotation="0" wrapText="false" indent="0" shrinkToFit="false"/>
    </xf>
    <xf numFmtId="164" fontId="4" fillId="23" borderId="0" applyFont="true" applyBorder="false" applyAlignment="true" applyProtection="false">
      <alignment horizontal="general" vertical="bottom" textRotation="0" wrapText="false" indent="0" shrinkToFit="false"/>
    </xf>
    <xf numFmtId="164" fontId="4" fillId="22" borderId="0" applyFont="true" applyBorder="false" applyAlignment="true" applyProtection="false">
      <alignment horizontal="general" vertical="bottom" textRotation="0" wrapText="false" indent="0" shrinkToFit="false"/>
    </xf>
    <xf numFmtId="164" fontId="4" fillId="23" borderId="0" applyFont="true" applyBorder="false" applyAlignment="true" applyProtection="false">
      <alignment horizontal="general" vertical="bottom" textRotation="0" wrapText="false" indent="0" shrinkToFit="false"/>
    </xf>
    <xf numFmtId="164" fontId="4" fillId="22" borderId="0" applyFont="true" applyBorder="false" applyAlignment="true" applyProtection="false">
      <alignment horizontal="general" vertical="bottom" textRotation="0" wrapText="false" indent="0" shrinkToFit="false"/>
    </xf>
    <xf numFmtId="164" fontId="4" fillId="22" borderId="0" applyFont="true" applyBorder="false" applyAlignment="true" applyProtection="false">
      <alignment horizontal="general" vertical="bottom" textRotation="0" wrapText="false" indent="0" shrinkToFit="false"/>
    </xf>
    <xf numFmtId="164" fontId="4" fillId="22" borderId="0" applyFont="true" applyBorder="false" applyAlignment="true" applyProtection="false">
      <alignment horizontal="general" vertical="bottom" textRotation="0" wrapText="false" indent="0" shrinkToFit="false"/>
    </xf>
    <xf numFmtId="165" fontId="5" fillId="0" borderId="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5" fillId="0" borderId="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7" fillId="0" borderId="0" applyFont="true" applyBorder="false" applyAlignment="true" applyProtection="false">
      <alignment horizontal="general" vertical="bottom" textRotation="0" wrapText="false" indent="0" shrinkToFit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7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8" fontId="7" fillId="0" borderId="0" applyFont="true" applyBorder="false" applyAlignment="true" applyProtection="false">
      <alignment horizontal="general" vertical="bottom" textRotation="0" wrapText="false" indent="0" shrinkToFit="false"/>
    </xf>
    <xf numFmtId="167" fontId="7" fillId="0" borderId="0" applyFont="true" applyBorder="false" applyAlignment="true" applyProtection="false">
      <alignment horizontal="general" vertical="bottom" textRotation="0" wrapText="false" indent="0" shrinkToFit="false"/>
    </xf>
    <xf numFmtId="171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24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5" borderId="2" applyFont="true" applyBorder="true" applyAlignment="true" applyProtection="false">
      <alignment horizontal="general" vertical="bottom" textRotation="0" wrapText="false" indent="0" shrinkToFit="false"/>
    </xf>
    <xf numFmtId="164" fontId="0" fillId="25" borderId="2" applyFont="true" applyBorder="true" applyAlignment="true" applyProtection="false">
      <alignment horizontal="general" vertical="bottom" textRotation="0" wrapText="false" indent="0" shrinkToFit="false"/>
    </xf>
    <xf numFmtId="164" fontId="7" fillId="25" borderId="3" applyFont="true" applyBorder="true" applyAlignment="true" applyProtection="false">
      <alignment horizontal="general" vertical="bottom" textRotation="0" wrapText="false" indent="0" shrinkToFit="false"/>
    </xf>
    <xf numFmtId="164" fontId="0" fillId="25" borderId="2" applyFont="true" applyBorder="true" applyAlignment="true" applyProtection="false">
      <alignment horizontal="general" vertical="bottom" textRotation="0" wrapText="false" indent="0" shrinkToFit="false"/>
    </xf>
    <xf numFmtId="164" fontId="7" fillId="25" borderId="3" applyFont="true" applyBorder="true" applyAlignment="true" applyProtection="false">
      <alignment horizontal="general" vertical="bottom" textRotation="0" wrapText="false" indent="0" shrinkToFit="false"/>
    </xf>
    <xf numFmtId="164" fontId="7" fillId="25" borderId="3" applyFont="true" applyBorder="true" applyAlignment="true" applyProtection="false">
      <alignment horizontal="general" vertical="bottom" textRotation="0" wrapText="false" indent="0" shrinkToFit="false"/>
    </xf>
    <xf numFmtId="164" fontId="0" fillId="25" borderId="2" applyFont="true" applyBorder="true" applyAlignment="true" applyProtection="false">
      <alignment horizontal="general" vertical="bottom" textRotation="0" wrapText="false" indent="0" shrinkToFit="false"/>
    </xf>
    <xf numFmtId="164" fontId="0" fillId="25" borderId="2" applyFont="true" applyBorder="true" applyAlignment="true" applyProtection="false">
      <alignment horizontal="general" vertical="bottom" textRotation="0" wrapText="false" indent="0" shrinkToFit="false"/>
    </xf>
    <xf numFmtId="164" fontId="0" fillId="25" borderId="2" applyFont="true" applyBorder="true" applyAlignment="true" applyProtection="false">
      <alignment horizontal="general" vertical="bottom" textRotation="0" wrapText="false" indent="0" shrinkToFit="false"/>
    </xf>
    <xf numFmtId="164" fontId="0" fillId="25" borderId="2" applyFont="true" applyBorder="tru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7" fillId="0" borderId="0" applyFont="true" applyBorder="false" applyAlignment="true" applyProtection="false">
      <alignment horizontal="general" vertical="bottom" textRotation="0" wrapText="false" indent="0" shrinkToFit="false"/>
    </xf>
    <xf numFmtId="172" fontId="7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7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7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7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7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7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7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7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7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7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7" fillId="0" borderId="0" applyFont="true" applyBorder="false" applyAlignment="true" applyProtection="false">
      <alignment horizontal="general" vertical="bottom" textRotation="0" wrapText="false" indent="0" shrinkToFit="false"/>
    </xf>
    <xf numFmtId="172" fontId="7" fillId="0" borderId="0" applyFont="true" applyBorder="false" applyAlignment="true" applyProtection="false">
      <alignment horizontal="general" vertical="bottom" textRotation="0" wrapText="false" indent="0" shrinkToFit="false"/>
    </xf>
    <xf numFmtId="172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73" fontId="7" fillId="0" borderId="0" applyFont="true" applyBorder="false" applyAlignment="true" applyProtection="false">
      <alignment horizontal="general" vertical="bottom" textRotation="0" wrapText="false" indent="0" shrinkToFit="false"/>
    </xf>
    <xf numFmtId="173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73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74" fontId="0" fillId="0" borderId="0" applyFont="true" applyBorder="false" applyAlignment="true" applyProtection="false">
      <alignment horizontal="general" vertical="bottom" textRotation="0" wrapText="false" indent="0" shrinkToFit="false"/>
    </xf>
    <xf numFmtId="175" fontId="7" fillId="0" borderId="0" applyFont="true" applyBorder="false" applyAlignment="true" applyProtection="false">
      <alignment horizontal="general" vertical="bottom" textRotation="0" wrapText="false" indent="0" shrinkToFit="false"/>
    </xf>
    <xf numFmtId="173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73" fontId="7" fillId="0" borderId="0" applyFont="true" applyBorder="false" applyAlignment="true" applyProtection="false">
      <alignment horizontal="general" vertical="bottom" textRotation="0" wrapText="false" indent="0" shrinkToFit="false"/>
    </xf>
    <xf numFmtId="173" fontId="7" fillId="0" borderId="0" applyFont="true" applyBorder="false" applyAlignment="true" applyProtection="false">
      <alignment horizontal="general" vertical="bottom" textRotation="0" wrapText="false" indent="0" shrinkToFit="false"/>
    </xf>
    <xf numFmtId="176" fontId="0" fillId="0" borderId="0" applyFont="true" applyBorder="false" applyAlignment="true" applyProtection="false">
      <alignment horizontal="general" vertical="bottom" textRotation="0" wrapText="false" indent="0" shrinkToFit="false"/>
    </xf>
    <xf numFmtId="173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true" applyAlignment="true" applyProtection="false">
      <alignment horizontal="general" vertical="bottom" textRotation="0" wrapText="false" indent="0" shrinkToFit="false"/>
    </xf>
    <xf numFmtId="164" fontId="0" fillId="26" borderId="0" applyFont="true" applyBorder="false" applyAlignment="true" applyProtection="false">
      <alignment horizontal="general" vertical="bottom" textRotation="0" wrapText="false" indent="0" shrinkToFit="false"/>
    </xf>
    <xf numFmtId="164" fontId="10" fillId="26" borderId="0" applyFont="true" applyBorder="tru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12" fillId="0" borderId="0" applyFont="true" applyBorder="true" applyAlignment="true" applyProtection="false">
      <alignment horizontal="center" vertical="center" textRotation="0" wrapText="false" indent="0" shrinkToFit="false"/>
    </xf>
  </cellStyleXfs>
  <cellXfs count="1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7" fontId="12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justify" vertical="top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8" fontId="12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27" borderId="4" xfId="0" applyFont="true" applyBorder="true" applyAlignment="true" applyProtection="true">
      <alignment horizontal="left" vertical="center" textRotation="0" wrapText="false" indent="7" shrinkToFit="false"/>
      <protection locked="false" hidden="false"/>
    </xf>
    <xf numFmtId="164" fontId="12" fillId="27" borderId="5" xfId="0" applyFont="true" applyBorder="true" applyAlignment="true" applyProtection="true">
      <alignment horizontal="left" vertical="center" textRotation="0" wrapText="false" indent="7" shrinkToFit="false"/>
      <protection locked="false" hidden="false"/>
    </xf>
    <xf numFmtId="178" fontId="12" fillId="27" borderId="5" xfId="0" applyFont="true" applyBorder="true" applyAlignment="true" applyProtection="true">
      <alignment horizontal="left" vertical="center" textRotation="0" wrapText="false" indent="7" shrinkToFit="false"/>
      <protection locked="false" hidden="false"/>
    </xf>
    <xf numFmtId="164" fontId="12" fillId="27" borderId="6" xfId="0" applyFont="true" applyBorder="true" applyAlignment="true" applyProtection="true">
      <alignment horizontal="left" vertical="center" textRotation="0" wrapText="false" indent="7" shrinkToFit="false"/>
      <protection locked="false" hidden="false"/>
    </xf>
    <xf numFmtId="177" fontId="14" fillId="27" borderId="7" xfId="0" applyFont="true" applyBorder="true" applyAlignment="true" applyProtection="true">
      <alignment horizontal="left" vertical="center" textRotation="0" wrapText="false" indent="8" shrinkToFit="false"/>
      <protection locked="false" hidden="false"/>
    </xf>
    <xf numFmtId="177" fontId="14" fillId="27" borderId="0" xfId="0" applyFont="true" applyBorder="true" applyAlignment="true" applyProtection="true">
      <alignment horizontal="left" vertical="center" textRotation="0" wrapText="false" indent="4" shrinkToFit="false"/>
      <protection locked="false" hidden="false"/>
    </xf>
    <xf numFmtId="177" fontId="14" fillId="27" borderId="0" xfId="0" applyFont="true" applyBorder="true" applyAlignment="true" applyProtection="true">
      <alignment horizontal="left" vertical="center" textRotation="0" wrapText="false" indent="8" shrinkToFit="false"/>
      <protection locked="false" hidden="false"/>
    </xf>
    <xf numFmtId="178" fontId="14" fillId="27" borderId="0" xfId="0" applyFont="true" applyBorder="true" applyAlignment="true" applyProtection="true">
      <alignment horizontal="left" vertical="center" textRotation="0" wrapText="false" indent="8" shrinkToFit="false"/>
      <protection locked="false" hidden="false"/>
    </xf>
    <xf numFmtId="177" fontId="14" fillId="27" borderId="8" xfId="0" applyFont="true" applyBorder="true" applyAlignment="true" applyProtection="true">
      <alignment horizontal="left" vertical="center" textRotation="0" wrapText="false" indent="8" shrinkToFit="false"/>
      <protection locked="false" hidden="false"/>
    </xf>
    <xf numFmtId="164" fontId="1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5" fillId="27" borderId="7" xfId="0" applyFont="true" applyBorder="true" applyAlignment="true" applyProtection="true">
      <alignment horizontal="left" vertical="center" textRotation="0" wrapText="false" indent="8" shrinkToFit="false"/>
      <protection locked="false" hidden="false"/>
    </xf>
    <xf numFmtId="164" fontId="15" fillId="27" borderId="0" xfId="0" applyFont="true" applyBorder="true" applyAlignment="true" applyProtection="true">
      <alignment horizontal="left" vertical="center" textRotation="0" wrapText="false" indent="4" shrinkToFit="false"/>
      <protection locked="false" hidden="false"/>
    </xf>
    <xf numFmtId="164" fontId="15" fillId="27" borderId="0" xfId="0" applyFont="true" applyBorder="true" applyAlignment="true" applyProtection="true">
      <alignment horizontal="left" vertical="center" textRotation="0" wrapText="false" indent="8" shrinkToFit="false"/>
      <protection locked="false" hidden="false"/>
    </xf>
    <xf numFmtId="178" fontId="15" fillId="27" borderId="0" xfId="0" applyFont="true" applyBorder="true" applyAlignment="true" applyProtection="true">
      <alignment horizontal="left" vertical="center" textRotation="0" wrapText="false" indent="8" shrinkToFit="false"/>
      <protection locked="false" hidden="false"/>
    </xf>
    <xf numFmtId="164" fontId="15" fillId="27" borderId="8" xfId="0" applyFont="true" applyBorder="true" applyAlignment="true" applyProtection="true">
      <alignment horizontal="left" vertical="center" textRotation="0" wrapText="false" indent="8" shrinkToFit="false"/>
      <protection locked="false" hidden="false"/>
    </xf>
    <xf numFmtId="164" fontId="14" fillId="27" borderId="7" xfId="0" applyFont="true" applyBorder="true" applyAlignment="true" applyProtection="true">
      <alignment horizontal="left" vertical="center" textRotation="0" wrapText="false" indent="8" shrinkToFit="false"/>
      <protection locked="false" hidden="false"/>
    </xf>
    <xf numFmtId="164" fontId="14" fillId="27" borderId="0" xfId="0" applyFont="true" applyBorder="true" applyAlignment="true" applyProtection="true">
      <alignment horizontal="left" vertical="center" textRotation="0" wrapText="false" indent="4" shrinkToFit="false"/>
      <protection locked="false" hidden="false"/>
    </xf>
    <xf numFmtId="164" fontId="14" fillId="27" borderId="0" xfId="0" applyFont="true" applyBorder="true" applyAlignment="true" applyProtection="true">
      <alignment horizontal="left" vertical="center" textRotation="0" wrapText="false" indent="8" shrinkToFit="false"/>
      <protection locked="false" hidden="false"/>
    </xf>
    <xf numFmtId="164" fontId="14" fillId="27" borderId="8" xfId="0" applyFont="true" applyBorder="true" applyAlignment="true" applyProtection="true">
      <alignment horizontal="left" vertical="center" textRotation="0" wrapText="false" indent="8" shrinkToFit="false"/>
      <protection locked="false" hidden="false"/>
    </xf>
    <xf numFmtId="177" fontId="14" fillId="27" borderId="9" xfId="0" applyFont="true" applyBorder="true" applyAlignment="true" applyProtection="true">
      <alignment horizontal="left" vertical="center" textRotation="0" wrapText="false" indent="7" shrinkToFit="false"/>
      <protection locked="false" hidden="false"/>
    </xf>
    <xf numFmtId="177" fontId="14" fillId="27" borderId="10" xfId="0" applyFont="true" applyBorder="true" applyAlignment="true" applyProtection="true">
      <alignment horizontal="left" vertical="center" textRotation="0" wrapText="false" indent="7" shrinkToFit="false"/>
      <protection locked="false" hidden="false"/>
    </xf>
    <xf numFmtId="178" fontId="14" fillId="27" borderId="10" xfId="0" applyFont="true" applyBorder="true" applyAlignment="true" applyProtection="true">
      <alignment horizontal="left" vertical="center" textRotation="0" wrapText="false" indent="7" shrinkToFit="false"/>
      <protection locked="false" hidden="false"/>
    </xf>
    <xf numFmtId="177" fontId="14" fillId="27" borderId="11" xfId="0" applyFont="true" applyBorder="true" applyAlignment="true" applyProtection="true">
      <alignment horizontal="left" vertical="center" textRotation="0" wrapText="false" indent="7" shrinkToFit="false"/>
      <protection locked="false" hidden="false"/>
    </xf>
    <xf numFmtId="177" fontId="16" fillId="0" borderId="0" xfId="0" applyFont="true" applyBorder="true" applyAlignment="true" applyProtection="true">
      <alignment horizontal="justify" vertical="top" textRotation="0" wrapText="false" indent="0" shrinkToFit="false"/>
      <protection locked="true" hidden="false"/>
    </xf>
    <xf numFmtId="164" fontId="14" fillId="0" borderId="12" xfId="87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14" fillId="0" borderId="13" xfId="87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78" fontId="14" fillId="0" borderId="13" xfId="87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77" fontId="14" fillId="0" borderId="1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14" xfId="15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77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7" fontId="14" fillId="0" borderId="1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7" fontId="12" fillId="0" borderId="1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14" xfId="87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77" fontId="17" fillId="0" borderId="0" xfId="0" applyFont="true" applyBorder="true" applyAlignment="true" applyProtection="true">
      <alignment horizontal="justify" vertical="top" textRotation="0" wrapText="false" indent="0" shrinkToFit="false"/>
      <protection locked="true" hidden="false"/>
    </xf>
    <xf numFmtId="164" fontId="18" fillId="27" borderId="4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4" fontId="18" fillId="27" borderId="5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9" fillId="27" borderId="5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78" fontId="19" fillId="27" borderId="5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27" borderId="5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20" fillId="27" borderId="6" xfId="0" applyFont="true" applyBorder="true" applyAlignment="true" applyProtection="true">
      <alignment horizontal="right" vertical="center" textRotation="0" wrapText="false" indent="1" shrinkToFit="false"/>
      <protection locked="false" hidden="false"/>
    </xf>
    <xf numFmtId="164" fontId="20" fillId="27" borderId="7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4" fontId="20" fillId="27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21" fillId="27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78" fontId="21" fillId="27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12" fillId="27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20" fillId="27" borderId="8" xfId="0" applyFont="true" applyBorder="true" applyAlignment="true" applyProtection="true">
      <alignment horizontal="right" vertical="center" textRotation="0" wrapText="false" indent="1" shrinkToFit="false"/>
      <protection locked="false" hidden="false"/>
    </xf>
    <xf numFmtId="164" fontId="20" fillId="27" borderId="9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4" fontId="20" fillId="27" borderId="1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21" fillId="27" borderId="1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78" fontId="21" fillId="27" borderId="1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2" fillId="27" borderId="1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20" fillId="27" borderId="11" xfId="0" applyFont="true" applyBorder="true" applyAlignment="true" applyProtection="true">
      <alignment horizontal="right" vertical="center" textRotation="0" wrapText="false" indent="1" shrinkToFit="false"/>
      <protection locked="false" hidden="false"/>
    </xf>
    <xf numFmtId="164" fontId="12" fillId="0" borderId="0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77" fontId="22" fillId="28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7" fontId="1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7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8" fontId="1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7" fontId="12" fillId="0" borderId="1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5" fillId="29" borderId="12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15" fillId="29" borderId="1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5" fillId="29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8" fontId="15" fillId="29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29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29" borderId="13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17" fillId="29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7" fillId="29" borderId="14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8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9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9" fontId="12" fillId="27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12" fillId="0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7" fontId="15" fillId="0" borderId="0" xfId="0" applyFont="true" applyBorder="true" applyAlignment="true" applyProtection="true">
      <alignment horizontal="justify" vertical="top" textRotation="0" wrapText="false" indent="0" shrinkToFit="false"/>
      <protection locked="true" hidden="false"/>
    </xf>
    <xf numFmtId="178" fontId="15" fillId="0" borderId="0" xfId="0" applyFont="true" applyBorder="true" applyAlignment="true" applyProtection="true">
      <alignment horizontal="justify" vertical="top" textRotation="0" wrapText="false" indent="0" shrinkToFit="false"/>
      <protection locked="true" hidden="false"/>
    </xf>
    <xf numFmtId="164" fontId="15" fillId="29" borderId="13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80" fontId="12" fillId="0" borderId="1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7" fontId="17" fillId="29" borderId="1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5" fillId="29" borderId="12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78" fontId="15" fillId="29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29" borderId="14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81" fontId="15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1" fontId="15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8" fontId="15" fillId="0" borderId="14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81" fontId="15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81" fontId="15" fillId="27" borderId="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7" fontId="12" fillId="0" borderId="1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7" fontId="15" fillId="0" borderId="1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7" fontId="15" fillId="0" borderId="1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8" fontId="15" fillId="0" borderId="1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7" fontId="15" fillId="0" borderId="13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77" fontId="15" fillId="0" borderId="14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77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12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15" fillId="0" borderId="13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78" fontId="15" fillId="0" borderId="13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15" fillId="0" borderId="13" xfId="0" applyFont="true" applyBorder="true" applyAlignment="true" applyProtection="true">
      <alignment horizontal="right" vertical="bottom" textRotation="0" wrapText="false" indent="1" shrinkToFit="false"/>
      <protection locked="true" hidden="false"/>
    </xf>
    <xf numFmtId="164" fontId="15" fillId="0" borderId="14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17" fillId="0" borderId="1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2" fillId="29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29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29" borderId="13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5" fillId="29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5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19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20% - Ênfase1 2" xfId="20"/>
    <cellStyle name="20% - Ênfase1 2 2" xfId="21"/>
    <cellStyle name="20% - Ênfase1 3" xfId="22"/>
    <cellStyle name="20% - Ênfase1 3 2" xfId="23"/>
    <cellStyle name="20% - Ênfase1 4" xfId="24"/>
    <cellStyle name="20% - Ênfase1 5" xfId="25"/>
    <cellStyle name="20% - Ênfase1 6" xfId="26"/>
    <cellStyle name="20% - Ênfase2 2" xfId="27"/>
    <cellStyle name="20% - Ênfase2 2 2" xfId="28"/>
    <cellStyle name="20% - Ênfase2 3" xfId="29"/>
    <cellStyle name="20% - Ênfase2 3 2" xfId="30"/>
    <cellStyle name="20% - Ênfase2 4" xfId="31"/>
    <cellStyle name="20% - Ênfase2 5" xfId="32"/>
    <cellStyle name="20% - Ênfase2 6" xfId="33"/>
    <cellStyle name="20% - Ênfase3 2" xfId="34"/>
    <cellStyle name="20% - Ênfase3 2 2" xfId="35"/>
    <cellStyle name="20% - Ênfase3 3" xfId="36"/>
    <cellStyle name="20% - Ênfase3 3 2" xfId="37"/>
    <cellStyle name="20% - Ênfase3 4" xfId="38"/>
    <cellStyle name="20% - Ênfase3 5" xfId="39"/>
    <cellStyle name="20% - Ênfase3 6" xfId="40"/>
    <cellStyle name="20% - Ênfase4 2" xfId="41"/>
    <cellStyle name="20% - Ênfase4 2 2" xfId="42"/>
    <cellStyle name="20% - Ênfase4 3" xfId="43"/>
    <cellStyle name="20% - Ênfase4 3 2" xfId="44"/>
    <cellStyle name="20% - Ênfase4 4" xfId="45"/>
    <cellStyle name="20% - Ênfase4 5" xfId="46"/>
    <cellStyle name="20% - Ênfase4 6" xfId="47"/>
    <cellStyle name="20% - Ênfase5 2" xfId="48"/>
    <cellStyle name="20% - Ênfase5 2 2" xfId="49"/>
    <cellStyle name="20% - Ênfase5 3" xfId="50"/>
    <cellStyle name="20% - Ênfase5 3 2" xfId="51"/>
    <cellStyle name="20% - Ênfase5 4" xfId="52"/>
    <cellStyle name="20% - Ênfase5 5" xfId="53"/>
    <cellStyle name="20% - Ênfase5 6" xfId="54"/>
    <cellStyle name="20% - Ênfase6 2" xfId="55"/>
    <cellStyle name="20% - Ênfase6 2 2" xfId="56"/>
    <cellStyle name="20% - Ênfase6 3" xfId="57"/>
    <cellStyle name="20% - Ênfase6 3 2" xfId="58"/>
    <cellStyle name="20% - Ênfase6 4" xfId="59"/>
    <cellStyle name="20% - Ênfase6 5" xfId="60"/>
    <cellStyle name="20% - Ênfase6 6" xfId="61"/>
    <cellStyle name="40% - Ênfase1 2" xfId="62"/>
    <cellStyle name="40% - Ênfase1 2 2" xfId="63"/>
    <cellStyle name="40% - Ênfase1 3" xfId="64"/>
    <cellStyle name="40% - Ênfase1 3 2" xfId="65"/>
    <cellStyle name="40% - Ênfase1 4" xfId="66"/>
    <cellStyle name="40% - Ênfase1 5" xfId="67"/>
    <cellStyle name="40% - Ênfase1 6" xfId="68"/>
    <cellStyle name="40% - Ênfase2 2" xfId="69"/>
    <cellStyle name="40% - Ênfase2 2 2" xfId="70"/>
    <cellStyle name="40% - Ênfase2 3" xfId="71"/>
    <cellStyle name="40% - Ênfase2 3 2" xfId="72"/>
    <cellStyle name="40% - Ênfase2 4" xfId="73"/>
    <cellStyle name="40% - Ênfase2 5" xfId="74"/>
    <cellStyle name="40% - Ênfase2 6" xfId="75"/>
    <cellStyle name="40% - Ênfase3 2" xfId="76"/>
    <cellStyle name="40% - Ênfase3 2 2" xfId="77"/>
    <cellStyle name="40% - Ênfase3 3" xfId="78"/>
    <cellStyle name="40% - Ênfase3 3 2" xfId="79"/>
    <cellStyle name="40% - Ênfase3 4" xfId="80"/>
    <cellStyle name="40% - Ênfase3 5" xfId="81"/>
    <cellStyle name="40% - Ênfase3 6" xfId="82"/>
    <cellStyle name="40% - Ênfase4 2" xfId="83"/>
    <cellStyle name="40% - Ênfase4 2 2" xfId="84"/>
    <cellStyle name="40% - Ênfase4 3" xfId="85"/>
    <cellStyle name="40% - Ênfase4 3 2" xfId="86"/>
    <cellStyle name="40% - Ênfase4 3 3 2" xfId="87"/>
    <cellStyle name="40% - Ênfase4 4" xfId="88"/>
    <cellStyle name="40% - Ênfase4 5" xfId="89"/>
    <cellStyle name="40% - Ênfase4 6" xfId="90"/>
    <cellStyle name="40% - Ênfase5 2" xfId="91"/>
    <cellStyle name="40% - Ênfase5 2 2" xfId="92"/>
    <cellStyle name="40% - Ênfase5 3" xfId="93"/>
    <cellStyle name="40% - Ênfase5 3 2" xfId="94"/>
    <cellStyle name="40% - Ênfase5 4" xfId="95"/>
    <cellStyle name="40% - Ênfase5 5" xfId="96"/>
    <cellStyle name="40% - Ênfase5 6" xfId="97"/>
    <cellStyle name="40% - Ênfase6 2" xfId="98"/>
    <cellStyle name="40% - Ênfase6 2 2" xfId="99"/>
    <cellStyle name="40% - Ênfase6 3" xfId="100"/>
    <cellStyle name="40% - Ênfase6 3 2" xfId="101"/>
    <cellStyle name="40% - Ênfase6 4" xfId="102"/>
    <cellStyle name="40% - Ênfase6 5" xfId="103"/>
    <cellStyle name="40% - Ênfase6 6" xfId="104"/>
    <cellStyle name="Estilo 1" xfId="105"/>
    <cellStyle name="Estilo 1 2" xfId="106"/>
    <cellStyle name="Hyperlink 2" xfId="107"/>
    <cellStyle name="Hyperlink 2 2" xfId="108"/>
    <cellStyle name="Moeda 2" xfId="109"/>
    <cellStyle name="Moeda 2 2" xfId="110"/>
    <cellStyle name="Moeda 2 2 2" xfId="111"/>
    <cellStyle name="Moeda 2 2 2 2" xfId="112"/>
    <cellStyle name="Moeda 3" xfId="113"/>
    <cellStyle name="Moeda 3 2" xfId="114"/>
    <cellStyle name="Moeda 3 3" xfId="115"/>
    <cellStyle name="Moeda 3 3 2" xfId="116"/>
    <cellStyle name="Moeda 4" xfId="117"/>
    <cellStyle name="Moeda 5" xfId="118"/>
    <cellStyle name="Moeda 5 2" xfId="119"/>
    <cellStyle name="Neutro 2" xfId="120"/>
    <cellStyle name="Normal 10" xfId="121"/>
    <cellStyle name="Normal 11" xfId="122"/>
    <cellStyle name="Normal 11 2" xfId="123"/>
    <cellStyle name="Normal 12" xfId="124"/>
    <cellStyle name="Normal 13" xfId="125"/>
    <cellStyle name="Normal 2" xfId="126"/>
    <cellStyle name="Normal 2 2" xfId="127"/>
    <cellStyle name="Normal 2_ORÇAMENTO" xfId="128"/>
    <cellStyle name="Normal 3" xfId="129"/>
    <cellStyle name="Normal 3 2" xfId="130"/>
    <cellStyle name="Normal 3 2 2" xfId="131"/>
    <cellStyle name="Normal 3 3" xfId="132"/>
    <cellStyle name="Normal 3 3 2" xfId="133"/>
    <cellStyle name="Normal 3 3 3" xfId="134"/>
    <cellStyle name="Normal 3 4" xfId="135"/>
    <cellStyle name="Normal 4" xfId="136"/>
    <cellStyle name="Normal 4 2" xfId="137"/>
    <cellStyle name="Normal 5" xfId="138"/>
    <cellStyle name="Normal 5 2" xfId="139"/>
    <cellStyle name="Normal 6" xfId="140"/>
    <cellStyle name="Normal 6 2" xfId="141"/>
    <cellStyle name="Normal 7" xfId="142"/>
    <cellStyle name="Normal 8" xfId="143"/>
    <cellStyle name="Normal 9" xfId="144"/>
    <cellStyle name="Nota 2" xfId="145"/>
    <cellStyle name="Nota 2 2" xfId="146"/>
    <cellStyle name="Nota 2 2 2" xfId="147"/>
    <cellStyle name="Nota 2 3" xfId="148"/>
    <cellStyle name="Nota 2 3 2" xfId="149"/>
    <cellStyle name="Nota 2 4" xfId="150"/>
    <cellStyle name="Nota 3" xfId="151"/>
    <cellStyle name="Nota 4" xfId="152"/>
    <cellStyle name="Nota 5" xfId="153"/>
    <cellStyle name="Nota 6" xfId="154"/>
    <cellStyle name="Porcentagem 2" xfId="155"/>
    <cellStyle name="Porcentagem 2 10" xfId="156"/>
    <cellStyle name="Porcentagem 2 10 2" xfId="157"/>
    <cellStyle name="Porcentagem 2 11" xfId="158"/>
    <cellStyle name="Porcentagem 2 2" xfId="159"/>
    <cellStyle name="Porcentagem 2 2 2" xfId="160"/>
    <cellStyle name="Porcentagem 2 2 2 2" xfId="161"/>
    <cellStyle name="Porcentagem 2 2 3" xfId="162"/>
    <cellStyle name="Porcentagem 2 2 4" xfId="163"/>
    <cellStyle name="Porcentagem 2 3" xfId="164"/>
    <cellStyle name="Porcentagem 2 3 2" xfId="165"/>
    <cellStyle name="Porcentagem 2 4" xfId="166"/>
    <cellStyle name="Porcentagem 2 4 2" xfId="167"/>
    <cellStyle name="Porcentagem 2 5" xfId="168"/>
    <cellStyle name="Porcentagem 2 5 2" xfId="169"/>
    <cellStyle name="Porcentagem 2 6" xfId="170"/>
    <cellStyle name="Porcentagem 2 6 2" xfId="171"/>
    <cellStyle name="Porcentagem 2 7" xfId="172"/>
    <cellStyle name="Porcentagem 2 7 2" xfId="173"/>
    <cellStyle name="Porcentagem 2 8" xfId="174"/>
    <cellStyle name="Porcentagem 2 8 2" xfId="175"/>
    <cellStyle name="Porcentagem 2 9" xfId="176"/>
    <cellStyle name="Porcentagem 2 9 2" xfId="177"/>
    <cellStyle name="Porcentagem 3" xfId="178"/>
    <cellStyle name="Porcentagem 3 2" xfId="179"/>
    <cellStyle name="Porcentagem 3 2 2" xfId="180"/>
    <cellStyle name="Porcentagem 3 3" xfId="181"/>
    <cellStyle name="Porcentagem 4" xfId="182"/>
    <cellStyle name="Separador de milhares 2" xfId="183"/>
    <cellStyle name="Separador de milhares 2 2" xfId="184"/>
    <cellStyle name="Separador de milhares 2 2 2" xfId="185"/>
    <cellStyle name="Separador de milhares 2 3" xfId="186"/>
    <cellStyle name="Separador de milhares 3" xfId="187"/>
    <cellStyle name="Separador de milhares 3 2" xfId="188"/>
    <cellStyle name="Separador de milhares 4" xfId="189"/>
    <cellStyle name="Separador de milhares 4 2" xfId="190"/>
    <cellStyle name="Separador de milhares 4 2 2" xfId="191"/>
    <cellStyle name="Separador de milhares 4 3" xfId="192"/>
    <cellStyle name="Vírgula 2" xfId="193"/>
    <cellStyle name="Vírgula 2 2" xfId="194"/>
    <cellStyle name="Vírgula 2 2 2" xfId="195"/>
    <cellStyle name="Vírgula 2 3" xfId="196"/>
    <cellStyle name="Vírgula 2_PC com exigências da caixa GRAVAR" xfId="197"/>
    <cellStyle name="Vírgula 3" xfId="198"/>
    <cellStyle name="Vírgula 4" xfId="199"/>
    <cellStyle name="Sem título1" xfId="200"/>
    <cellStyle name="SimularSim" xfId="201"/>
    <cellStyle name="SimularNão" xfId="202"/>
    <cellStyle name="Fundo Branco" xfId="203"/>
    <cellStyle name="Fundo White" xfId="204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DCE6F2"/>
      <rgbColor rgb="FF800000"/>
      <rgbColor rgb="FF008000"/>
      <rgbColor rgb="FF000080"/>
      <rgbColor rgb="FFEBF1DE"/>
      <rgbColor rgb="FF800080"/>
      <rgbColor rgb="FF008080"/>
      <rgbColor rgb="FFC0C0C0"/>
      <rgbColor rgb="FFB7DEE8"/>
      <rgbColor rgb="FFCCC1DA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CD5B5"/>
      <rgbColor rgb="FFF6F9D4"/>
      <rgbColor rgb="FF800080"/>
      <rgbColor rgb="FF800000"/>
      <rgbColor rgb="FF008080"/>
      <rgbColor rgb="FF0000FF"/>
      <rgbColor rgb="FFFDEADA"/>
      <rgbColor rgb="FFDBEEF4"/>
      <rgbColor rgb="FFCCFFCC"/>
      <rgbColor rgb="FFFFEB9C"/>
      <rgbColor rgb="FF99CCFF"/>
      <rgbColor rgb="FFFF99CC"/>
      <rgbColor rgb="FFCC99FF"/>
      <rgbColor rgb="FFFFCC99"/>
      <rgbColor rgb="FF3366FF"/>
      <rgbColor rgb="FFB9CDE5"/>
      <rgbColor rgb="FFD7E4BD"/>
      <rgbColor rgb="FFFFCC00"/>
      <rgbColor rgb="FFE6B9B8"/>
      <rgbColor rgb="FFF2DCDB"/>
      <rgbColor rgb="FFE6E0EC"/>
      <rgbColor rgb="FFB2B2B2"/>
      <rgbColor rgb="FF003366"/>
      <rgbColor rgb="FFDDDDDD"/>
      <rgbColor rgb="FF003300"/>
      <rgbColor rgb="FF333300"/>
      <rgbColor rgb="FF9C57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K20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3" activeCellId="0" sqref="B3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6.57"/>
    <col collapsed="false" customWidth="true" hidden="false" outlineLevel="0" max="2" min="2" style="1" width="13.07"/>
    <col collapsed="false" customWidth="true" hidden="false" outlineLevel="0" max="3" min="3" style="2" width="13.07"/>
    <col collapsed="false" customWidth="true" hidden="false" outlineLevel="0" max="4" min="4" style="3" width="91.42"/>
    <col collapsed="false" customWidth="true" hidden="false" outlineLevel="0" max="5" min="5" style="4" width="6.15"/>
    <col collapsed="false" customWidth="true" hidden="false" outlineLevel="0" max="6" min="6" style="5" width="8.15"/>
    <col collapsed="false" customWidth="true" hidden="false" outlineLevel="0" max="7" min="7" style="6" width="14.57"/>
    <col collapsed="false" customWidth="true" hidden="false" outlineLevel="0" max="8" min="8" style="6" width="13.53"/>
    <col collapsed="false" customWidth="true" hidden="false" outlineLevel="0" max="9" min="9" style="6" width="15.42"/>
    <col collapsed="false" customWidth="true" hidden="false" outlineLevel="0" max="10" min="10" style="7" width="16.43"/>
    <col collapsed="false" customWidth="true" hidden="false" outlineLevel="0" max="11" min="11" style="8" width="12.71"/>
  </cols>
  <sheetData>
    <row r="1" customFormat="false" ht="6.75" hidden="false" customHeight="true" outlineLevel="0" collapsed="false">
      <c r="A1" s="9"/>
      <c r="B1" s="10"/>
      <c r="C1" s="10"/>
      <c r="D1" s="10"/>
      <c r="E1" s="10"/>
      <c r="F1" s="11"/>
      <c r="G1" s="10"/>
      <c r="H1" s="10"/>
      <c r="I1" s="10"/>
      <c r="J1" s="12"/>
    </row>
    <row r="2" customFormat="false" ht="12.75" hidden="false" customHeight="true" outlineLevel="0" collapsed="false">
      <c r="A2" s="13"/>
      <c r="B2" s="14"/>
      <c r="C2" s="15"/>
      <c r="D2" s="15"/>
      <c r="E2" s="15"/>
      <c r="F2" s="16"/>
      <c r="G2" s="15"/>
      <c r="H2" s="15"/>
      <c r="I2" s="15"/>
      <c r="J2" s="17"/>
      <c r="K2" s="18"/>
    </row>
    <row r="3" customFormat="false" ht="12.75" hidden="false" customHeight="true" outlineLevel="0" collapsed="false">
      <c r="A3" s="19"/>
      <c r="B3" s="20"/>
      <c r="C3" s="21"/>
      <c r="D3" s="21"/>
      <c r="E3" s="21"/>
      <c r="F3" s="22"/>
      <c r="G3" s="21"/>
      <c r="H3" s="21"/>
      <c r="I3" s="21"/>
      <c r="J3" s="23"/>
      <c r="K3" s="18"/>
    </row>
    <row r="4" customFormat="false" ht="12.75" hidden="false" customHeight="true" outlineLevel="0" collapsed="false">
      <c r="A4" s="24"/>
      <c r="B4" s="25"/>
      <c r="C4" s="26"/>
      <c r="D4" s="26"/>
      <c r="E4" s="26"/>
      <c r="F4" s="16"/>
      <c r="G4" s="26"/>
      <c r="H4" s="26"/>
      <c r="I4" s="26"/>
      <c r="J4" s="27"/>
      <c r="K4" s="18"/>
    </row>
    <row r="5" customFormat="false" ht="12.75" hidden="false" customHeight="true" outlineLevel="0" collapsed="false">
      <c r="A5" s="13"/>
      <c r="B5" s="14"/>
      <c r="C5" s="15"/>
      <c r="D5" s="15"/>
      <c r="E5" s="15"/>
      <c r="F5" s="16"/>
      <c r="G5" s="15"/>
      <c r="H5" s="15"/>
      <c r="I5" s="15"/>
      <c r="J5" s="17"/>
      <c r="K5" s="18"/>
    </row>
    <row r="6" customFormat="false" ht="6.75" hidden="false" customHeight="true" outlineLevel="0" collapsed="false">
      <c r="A6" s="28"/>
      <c r="B6" s="29"/>
      <c r="C6" s="29"/>
      <c r="D6" s="29"/>
      <c r="E6" s="29"/>
      <c r="F6" s="30"/>
      <c r="G6" s="29"/>
      <c r="H6" s="29"/>
      <c r="I6" s="29"/>
      <c r="J6" s="31"/>
    </row>
    <row r="7" customFormat="false" ht="6.2" hidden="false" customHeight="true" outlineLevel="0" collapsed="false">
      <c r="A7" s="32"/>
      <c r="B7" s="32"/>
      <c r="C7" s="32"/>
      <c r="D7" s="32"/>
      <c r="E7" s="32"/>
      <c r="F7" s="32"/>
      <c r="G7" s="32"/>
      <c r="H7" s="32"/>
      <c r="I7" s="32"/>
      <c r="J7" s="32"/>
    </row>
    <row r="8" customFormat="false" ht="18" hidden="false" customHeight="true" outlineLevel="0" collapsed="false">
      <c r="A8" s="33" t="s">
        <v>0</v>
      </c>
      <c r="B8" s="34"/>
      <c r="C8" s="34"/>
      <c r="D8" s="34"/>
      <c r="E8" s="34"/>
      <c r="F8" s="35"/>
      <c r="G8" s="36"/>
      <c r="H8" s="36"/>
      <c r="I8" s="37"/>
      <c r="J8" s="38" t="s">
        <v>1</v>
      </c>
      <c r="K8" s="39"/>
    </row>
    <row r="9" customFormat="false" ht="18" hidden="false" customHeight="true" outlineLevel="0" collapsed="false">
      <c r="A9" s="33" t="s">
        <v>2</v>
      </c>
      <c r="B9" s="34"/>
      <c r="C9" s="34"/>
      <c r="D9" s="34"/>
      <c r="E9" s="34"/>
      <c r="F9" s="35"/>
      <c r="G9" s="40"/>
      <c r="H9" s="40"/>
      <c r="I9" s="41"/>
      <c r="J9" s="42" t="s">
        <v>3</v>
      </c>
      <c r="K9" s="39"/>
    </row>
    <row r="10" customFormat="false" ht="6.2" hidden="false" customHeight="true" outlineLevel="0" collapsed="false">
      <c r="A10" s="43"/>
      <c r="B10" s="43"/>
      <c r="C10" s="43"/>
      <c r="D10" s="43"/>
      <c r="E10" s="43"/>
      <c r="F10" s="43"/>
      <c r="G10" s="43"/>
      <c r="H10" s="43"/>
      <c r="I10" s="43"/>
      <c r="J10" s="43"/>
    </row>
    <row r="11" customFormat="false" ht="9" hidden="false" customHeight="true" outlineLevel="0" collapsed="false">
      <c r="A11" s="44"/>
      <c r="B11" s="45"/>
      <c r="C11" s="46"/>
      <c r="D11" s="46"/>
      <c r="E11" s="46"/>
      <c r="F11" s="47"/>
      <c r="G11" s="46"/>
      <c r="H11" s="46"/>
      <c r="I11" s="48"/>
      <c r="J11" s="49"/>
    </row>
    <row r="12" customFormat="false" ht="9" hidden="false" customHeight="true" outlineLevel="0" collapsed="false">
      <c r="A12" s="50"/>
      <c r="B12" s="51"/>
      <c r="C12" s="52"/>
      <c r="D12" s="52"/>
      <c r="E12" s="52"/>
      <c r="F12" s="53"/>
      <c r="G12" s="52"/>
      <c r="H12" s="52"/>
      <c r="I12" s="54"/>
      <c r="J12" s="55"/>
    </row>
    <row r="13" customFormat="false" ht="9" hidden="false" customHeight="true" outlineLevel="0" collapsed="false">
      <c r="A13" s="56"/>
      <c r="B13" s="57"/>
      <c r="C13" s="58"/>
      <c r="D13" s="58"/>
      <c r="E13" s="58"/>
      <c r="F13" s="59"/>
      <c r="G13" s="58"/>
      <c r="H13" s="58"/>
      <c r="I13" s="60"/>
      <c r="J13" s="61"/>
    </row>
    <row r="14" customFormat="false" ht="6.2" hidden="false" customHeight="true" outlineLevel="0" collapsed="false">
      <c r="A14" s="62"/>
      <c r="B14" s="62"/>
      <c r="C14" s="62"/>
      <c r="D14" s="62"/>
      <c r="E14" s="62"/>
      <c r="F14" s="62"/>
      <c r="G14" s="62"/>
      <c r="H14" s="62"/>
      <c r="I14" s="62"/>
      <c r="J14" s="62"/>
    </row>
    <row r="15" customFormat="false" ht="17.35" hidden="false" customHeight="false" outlineLevel="0" collapsed="false">
      <c r="A15" s="63" t="s">
        <v>4</v>
      </c>
      <c r="B15" s="63"/>
      <c r="C15" s="63"/>
      <c r="D15" s="63"/>
      <c r="E15" s="63"/>
      <c r="F15" s="63"/>
      <c r="G15" s="63"/>
      <c r="H15" s="63"/>
      <c r="I15" s="63"/>
      <c r="J15" s="63"/>
    </row>
    <row r="16" customFormat="false" ht="6.2" hidden="false" customHeight="true" outlineLevel="0" collapsed="false">
      <c r="A16" s="43"/>
      <c r="B16" s="43"/>
      <c r="C16" s="43"/>
      <c r="D16" s="43"/>
      <c r="E16" s="43"/>
      <c r="F16" s="43"/>
      <c r="G16" s="43"/>
      <c r="H16" s="43"/>
      <c r="I16" s="43"/>
      <c r="J16" s="43"/>
    </row>
    <row r="17" customFormat="false" ht="25.5" hidden="false" customHeight="true" outlineLevel="0" collapsed="false">
      <c r="A17" s="64" t="s">
        <v>5</v>
      </c>
      <c r="B17" s="65" t="s">
        <v>6</v>
      </c>
      <c r="C17" s="65" t="s">
        <v>7</v>
      </c>
      <c r="D17" s="66" t="s">
        <v>8</v>
      </c>
      <c r="E17" s="67" t="s">
        <v>9</v>
      </c>
      <c r="F17" s="68" t="s">
        <v>10</v>
      </c>
      <c r="G17" s="69" t="s">
        <v>11</v>
      </c>
      <c r="H17" s="69" t="s">
        <v>12</v>
      </c>
      <c r="I17" s="70" t="s">
        <v>13</v>
      </c>
      <c r="J17" s="70" t="s">
        <v>14</v>
      </c>
      <c r="K17" s="71"/>
    </row>
    <row r="18" customFormat="false" ht="3.7" hidden="false" customHeight="true" outlineLevel="0" collapsed="false">
      <c r="A18" s="43"/>
      <c r="B18" s="43"/>
      <c r="C18" s="43"/>
      <c r="D18" s="43"/>
      <c r="E18" s="43"/>
      <c r="F18" s="43"/>
      <c r="G18" s="43"/>
      <c r="H18" s="43"/>
      <c r="I18" s="43"/>
      <c r="J18" s="43"/>
    </row>
    <row r="19" customFormat="false" ht="12.8" hidden="false" customHeight="false" outlineLevel="0" collapsed="false">
      <c r="A19" s="72" t="s">
        <v>15</v>
      </c>
      <c r="B19" s="73"/>
      <c r="C19" s="73"/>
      <c r="D19" s="73"/>
      <c r="E19" s="74"/>
      <c r="F19" s="75"/>
      <c r="G19" s="76"/>
      <c r="H19" s="77" t="s">
        <v>16</v>
      </c>
      <c r="I19" s="78" t="n">
        <f aca="false">+I20</f>
        <v>54893.64</v>
      </c>
      <c r="J19" s="79" t="n">
        <f aca="false">+J20</f>
        <v>62891.08</v>
      </c>
    </row>
    <row r="20" customFormat="false" ht="13.35" hidden="false" customHeight="false" outlineLevel="0" collapsed="false">
      <c r="A20" s="80" t="s">
        <v>17</v>
      </c>
      <c r="B20" s="80" t="s">
        <v>18</v>
      </c>
      <c r="C20" s="69" t="s">
        <v>19</v>
      </c>
      <c r="D20" s="81" t="s">
        <v>20</v>
      </c>
      <c r="E20" s="69" t="s">
        <v>9</v>
      </c>
      <c r="F20" s="82" t="s">
        <v>21</v>
      </c>
      <c r="G20" s="83" t="n">
        <v>54893.64</v>
      </c>
      <c r="H20" s="84" t="n">
        <v>62891.08</v>
      </c>
      <c r="I20" s="85" t="n">
        <f aca="false">TRUNC(F20*G20,2)</f>
        <v>54893.64</v>
      </c>
      <c r="J20" s="85" t="n">
        <f aca="false">TRUNC(F20*H20,2)</f>
        <v>62891.08</v>
      </c>
    </row>
    <row r="21" customFormat="false" ht="3.7" hidden="false" customHeight="true" outlineLevel="0" collapsed="false">
      <c r="A21" s="86"/>
      <c r="B21" s="86"/>
      <c r="C21" s="86"/>
      <c r="D21" s="86"/>
      <c r="E21" s="86"/>
      <c r="F21" s="87"/>
      <c r="G21" s="86"/>
      <c r="H21" s="86"/>
      <c r="I21" s="86"/>
      <c r="J21" s="86"/>
    </row>
    <row r="22" customFormat="false" ht="12.8" hidden="false" customHeight="false" outlineLevel="0" collapsed="false">
      <c r="A22" s="72" t="s">
        <v>22</v>
      </c>
      <c r="B22" s="73"/>
      <c r="C22" s="73"/>
      <c r="D22" s="73"/>
      <c r="E22" s="74"/>
      <c r="F22" s="75"/>
      <c r="G22" s="76"/>
      <c r="H22" s="77" t="s">
        <v>16</v>
      </c>
      <c r="I22" s="78" t="n">
        <f aca="false">+I23</f>
        <v>214332.48</v>
      </c>
      <c r="J22" s="79" t="n">
        <f aca="false">+J23</f>
        <v>214332.48</v>
      </c>
    </row>
    <row r="23" customFormat="false" ht="13.35" hidden="false" customHeight="false" outlineLevel="0" collapsed="false">
      <c r="A23" s="80" t="s">
        <v>23</v>
      </c>
      <c r="B23" s="80" t="s">
        <v>24</v>
      </c>
      <c r="C23" s="69" t="s">
        <v>25</v>
      </c>
      <c r="D23" s="81" t="s">
        <v>26</v>
      </c>
      <c r="E23" s="69" t="s">
        <v>9</v>
      </c>
      <c r="F23" s="82" t="s">
        <v>21</v>
      </c>
      <c r="G23" s="83" t="n">
        <v>214332.48</v>
      </c>
      <c r="H23" s="84" t="n">
        <v>214332.48</v>
      </c>
      <c r="I23" s="85" t="n">
        <f aca="false">TRUNC(F23*G23,2)</f>
        <v>214332.48</v>
      </c>
      <c r="J23" s="85" t="n">
        <f aca="false">TRUNC(F23*H23,2)</f>
        <v>214332.48</v>
      </c>
    </row>
    <row r="24" customFormat="false" ht="3.7" hidden="false" customHeight="true" outlineLevel="0" collapsed="false">
      <c r="A24" s="86"/>
      <c r="B24" s="86"/>
      <c r="C24" s="86"/>
      <c r="D24" s="86"/>
      <c r="E24" s="86"/>
      <c r="F24" s="87"/>
      <c r="G24" s="86"/>
      <c r="H24" s="86"/>
      <c r="I24" s="86"/>
      <c r="J24" s="86"/>
    </row>
    <row r="25" customFormat="false" ht="12.8" hidden="false" customHeight="false" outlineLevel="0" collapsed="false">
      <c r="A25" s="72" t="s">
        <v>27</v>
      </c>
      <c r="B25" s="73"/>
      <c r="C25" s="73"/>
      <c r="D25" s="73"/>
      <c r="E25" s="74"/>
      <c r="F25" s="75"/>
      <c r="G25" s="76"/>
      <c r="H25" s="77" t="s">
        <v>16</v>
      </c>
      <c r="I25" s="78" t="n">
        <f aca="false">SUM(I26:I30)</f>
        <v>10867.06</v>
      </c>
      <c r="J25" s="78" t="n">
        <f aca="false">SUM(J26:J30)</f>
        <v>12135.17</v>
      </c>
    </row>
    <row r="26" customFormat="false" ht="25.75" hidden="false" customHeight="false" outlineLevel="0" collapsed="false">
      <c r="A26" s="80" t="s">
        <v>28</v>
      </c>
      <c r="B26" s="80" t="s">
        <v>29</v>
      </c>
      <c r="C26" s="69" t="s">
        <v>30</v>
      </c>
      <c r="D26" s="81" t="s">
        <v>31</v>
      </c>
      <c r="E26" s="69" t="s">
        <v>32</v>
      </c>
      <c r="F26" s="82" t="s">
        <v>33</v>
      </c>
      <c r="G26" s="83" t="n">
        <v>71.97</v>
      </c>
      <c r="H26" s="84" t="n">
        <v>77.5</v>
      </c>
      <c r="I26" s="85" t="n">
        <f aca="false">TRUNC(F26*G26,2)</f>
        <v>791.67</v>
      </c>
      <c r="J26" s="85" t="n">
        <f aca="false">TRUNC(F26*H26,2)</f>
        <v>852.5</v>
      </c>
    </row>
    <row r="27" customFormat="false" ht="12.8" hidden="false" customHeight="false" outlineLevel="0" collapsed="false">
      <c r="A27" s="80" t="s">
        <v>34</v>
      </c>
      <c r="B27" s="80" t="s">
        <v>35</v>
      </c>
      <c r="C27" s="69" t="s">
        <v>36</v>
      </c>
      <c r="D27" s="81" t="s">
        <v>37</v>
      </c>
      <c r="E27" s="69" t="s">
        <v>32</v>
      </c>
      <c r="F27" s="82" t="s">
        <v>38</v>
      </c>
      <c r="G27" s="83" t="n">
        <v>515.37</v>
      </c>
      <c r="H27" s="84" t="n">
        <v>548.24</v>
      </c>
      <c r="I27" s="85" t="n">
        <f aca="false">TRUNC(F27*G27,2)</f>
        <v>1484.26</v>
      </c>
      <c r="J27" s="85" t="n">
        <f aca="false">TRUNC(F27*H27,2)</f>
        <v>1578.93</v>
      </c>
    </row>
    <row r="28" customFormat="false" ht="17.6" hidden="false" customHeight="false" outlineLevel="0" collapsed="false">
      <c r="A28" s="80" t="s">
        <v>39</v>
      </c>
      <c r="B28" s="80" t="s">
        <v>40</v>
      </c>
      <c r="C28" s="69" t="s">
        <v>41</v>
      </c>
      <c r="D28" s="81" t="s">
        <v>42</v>
      </c>
      <c r="E28" s="69" t="s">
        <v>43</v>
      </c>
      <c r="F28" s="82" t="s">
        <v>44</v>
      </c>
      <c r="G28" s="83" t="n">
        <v>24.46</v>
      </c>
      <c r="H28" s="84" t="n">
        <v>26.76</v>
      </c>
      <c r="I28" s="85" t="n">
        <f aca="false">TRUNC(F28*G28,2)</f>
        <v>2690.6</v>
      </c>
      <c r="J28" s="85" t="n">
        <f aca="false">TRUNC(F28*H28,2)</f>
        <v>2943.6</v>
      </c>
    </row>
    <row r="29" customFormat="false" ht="17.6" hidden="false" customHeight="false" outlineLevel="0" collapsed="false">
      <c r="A29" s="80" t="s">
        <v>45</v>
      </c>
      <c r="B29" s="80" t="s">
        <v>46</v>
      </c>
      <c r="C29" s="69" t="s">
        <v>47</v>
      </c>
      <c r="D29" s="81" t="s">
        <v>48</v>
      </c>
      <c r="E29" s="69" t="s">
        <v>32</v>
      </c>
      <c r="F29" s="82" t="s">
        <v>49</v>
      </c>
      <c r="G29" s="83" t="n">
        <v>2.08</v>
      </c>
      <c r="H29" s="84" t="n">
        <v>2.41</v>
      </c>
      <c r="I29" s="85" t="n">
        <f aca="false">TRUNC(F29*G29,2)</f>
        <v>4883.79</v>
      </c>
      <c r="J29" s="85" t="n">
        <f aca="false">TRUNC(F29*H29,2)</f>
        <v>5658.63</v>
      </c>
    </row>
    <row r="30" customFormat="false" ht="25.75" hidden="false" customHeight="false" outlineLevel="0" collapsed="false">
      <c r="A30" s="80" t="s">
        <v>50</v>
      </c>
      <c r="B30" s="80" t="s">
        <v>51</v>
      </c>
      <c r="C30" s="69" t="s">
        <v>52</v>
      </c>
      <c r="D30" s="81" t="s">
        <v>53</v>
      </c>
      <c r="E30" s="69" t="s">
        <v>54</v>
      </c>
      <c r="F30" s="82" t="s">
        <v>55</v>
      </c>
      <c r="G30" s="83" t="n">
        <v>23.15</v>
      </c>
      <c r="H30" s="84" t="n">
        <v>25.08</v>
      </c>
      <c r="I30" s="85" t="n">
        <f aca="false">TRUNC(F30*G30,2)</f>
        <v>1016.74</v>
      </c>
      <c r="J30" s="85" t="n">
        <f aca="false">TRUNC(F30*H30,2)</f>
        <v>1101.51</v>
      </c>
    </row>
    <row r="31" customFormat="false" ht="3.7" hidden="false" customHeight="true" outlineLevel="0" collapsed="false">
      <c r="A31" s="86"/>
      <c r="B31" s="86"/>
      <c r="C31" s="86"/>
      <c r="D31" s="86"/>
      <c r="E31" s="86"/>
      <c r="F31" s="87"/>
      <c r="G31" s="86"/>
      <c r="H31" s="86"/>
      <c r="I31" s="86"/>
      <c r="J31" s="86"/>
    </row>
    <row r="32" customFormat="false" ht="12.8" hidden="false" customHeight="false" outlineLevel="0" collapsed="false">
      <c r="A32" s="72" t="s">
        <v>56</v>
      </c>
      <c r="B32" s="73"/>
      <c r="C32" s="73"/>
      <c r="D32" s="73"/>
      <c r="E32" s="74"/>
      <c r="F32" s="75"/>
      <c r="G32" s="76"/>
      <c r="H32" s="77" t="s">
        <v>16</v>
      </c>
      <c r="I32" s="78" t="n">
        <f aca="false">SUM(I33:I43)</f>
        <v>76928.75</v>
      </c>
      <c r="J32" s="78" t="n">
        <f aca="false">SUM(J33:J43)</f>
        <v>86881.23</v>
      </c>
    </row>
    <row r="33" customFormat="false" ht="12.8" hidden="false" customHeight="false" outlineLevel="0" collapsed="false">
      <c r="A33" s="80" t="s">
        <v>57</v>
      </c>
      <c r="B33" s="80" t="s">
        <v>58</v>
      </c>
      <c r="C33" s="69" t="s">
        <v>59</v>
      </c>
      <c r="D33" s="81" t="s">
        <v>60</v>
      </c>
      <c r="E33" s="69" t="s">
        <v>54</v>
      </c>
      <c r="F33" s="82" t="s">
        <v>61</v>
      </c>
      <c r="G33" s="83" t="n">
        <v>92.32</v>
      </c>
      <c r="H33" s="84" t="n">
        <v>106.52</v>
      </c>
      <c r="I33" s="85" t="n">
        <f aca="false">TRUNC(F$33*G$33,2)</f>
        <v>166.17</v>
      </c>
      <c r="J33" s="85" t="n">
        <f aca="false">TRUNC(F$33*H$33,2)</f>
        <v>191.73</v>
      </c>
    </row>
    <row r="34" customFormat="false" ht="17.6" hidden="false" customHeight="false" outlineLevel="0" collapsed="false">
      <c r="A34" s="80" t="s">
        <v>62</v>
      </c>
      <c r="B34" s="80" t="s">
        <v>63</v>
      </c>
      <c r="C34" s="69" t="s">
        <v>64</v>
      </c>
      <c r="D34" s="81" t="s">
        <v>65</v>
      </c>
      <c r="E34" s="69" t="s">
        <v>32</v>
      </c>
      <c r="F34" s="82" t="s">
        <v>66</v>
      </c>
      <c r="G34" s="83" t="n">
        <v>10.99</v>
      </c>
      <c r="H34" s="84" t="n">
        <v>12.68</v>
      </c>
      <c r="I34" s="85" t="n">
        <f aca="false">TRUNC(F$34*G$34,2)</f>
        <v>8671.11</v>
      </c>
      <c r="J34" s="85" t="n">
        <f aca="false">TRUNC(F$34*H$34,2)</f>
        <v>10004.52</v>
      </c>
    </row>
    <row r="35" customFormat="false" ht="12.8" hidden="false" customHeight="false" outlineLevel="0" collapsed="false">
      <c r="A35" s="80" t="s">
        <v>67</v>
      </c>
      <c r="B35" s="80" t="s">
        <v>68</v>
      </c>
      <c r="C35" s="69" t="s">
        <v>69</v>
      </c>
      <c r="D35" s="81" t="s">
        <v>70</v>
      </c>
      <c r="E35" s="69" t="s">
        <v>32</v>
      </c>
      <c r="F35" s="82" t="s">
        <v>71</v>
      </c>
      <c r="G35" s="83" t="n">
        <v>2.88</v>
      </c>
      <c r="H35" s="84" t="n">
        <v>3.33</v>
      </c>
      <c r="I35" s="85" t="n">
        <f aca="false">TRUNC(F$35*G$35,2)</f>
        <v>2364.48</v>
      </c>
      <c r="J35" s="85" t="n">
        <f aca="false">TRUNC(F$35*H$35,2)</f>
        <v>2733.93</v>
      </c>
    </row>
    <row r="36" customFormat="false" ht="17.9" hidden="false" customHeight="false" outlineLevel="0" collapsed="false">
      <c r="A36" s="80" t="s">
        <v>72</v>
      </c>
      <c r="B36" s="80" t="s">
        <v>73</v>
      </c>
      <c r="C36" s="69" t="s">
        <v>74</v>
      </c>
      <c r="D36" s="81" t="s">
        <v>75</v>
      </c>
      <c r="E36" s="69" t="s">
        <v>76</v>
      </c>
      <c r="F36" s="82" t="s">
        <v>77</v>
      </c>
      <c r="G36" s="83" t="n">
        <v>2.73</v>
      </c>
      <c r="H36" s="84" t="n">
        <v>3.03</v>
      </c>
      <c r="I36" s="85" t="n">
        <f aca="false">TRUNC(F$36*G$36,2)</f>
        <v>13650</v>
      </c>
      <c r="J36" s="85" t="n">
        <f aca="false">TRUNC(F$36*H$36,2)</f>
        <v>15150</v>
      </c>
    </row>
    <row r="37" customFormat="false" ht="12.8" hidden="false" customHeight="false" outlineLevel="0" collapsed="false">
      <c r="A37" s="80" t="s">
        <v>78</v>
      </c>
      <c r="B37" s="80" t="s">
        <v>79</v>
      </c>
      <c r="C37" s="69" t="s">
        <v>80</v>
      </c>
      <c r="D37" s="81" t="s">
        <v>81</v>
      </c>
      <c r="E37" s="69" t="s">
        <v>54</v>
      </c>
      <c r="F37" s="82" t="s">
        <v>82</v>
      </c>
      <c r="G37" s="83" t="n">
        <v>179.47</v>
      </c>
      <c r="H37" s="84" t="n">
        <v>207.06</v>
      </c>
      <c r="I37" s="85" t="n">
        <f aca="false">TRUNC(F$37*G$37,2)</f>
        <v>20127.56</v>
      </c>
      <c r="J37" s="85" t="n">
        <f aca="false">TRUNC(F$37*H$37,2)</f>
        <v>23221.77</v>
      </c>
    </row>
    <row r="38" customFormat="false" ht="17.6" hidden="false" customHeight="false" outlineLevel="0" collapsed="false">
      <c r="A38" s="80" t="s">
        <v>83</v>
      </c>
      <c r="B38" s="80" t="s">
        <v>84</v>
      </c>
      <c r="C38" s="69" t="s">
        <v>85</v>
      </c>
      <c r="D38" s="81" t="s">
        <v>86</v>
      </c>
      <c r="E38" s="69" t="s">
        <v>32</v>
      </c>
      <c r="F38" s="82" t="s">
        <v>87</v>
      </c>
      <c r="G38" s="83" t="n">
        <v>11</v>
      </c>
      <c r="H38" s="84" t="n">
        <v>12.69</v>
      </c>
      <c r="I38" s="85" t="n">
        <f aca="false">TRUNC(F$38*G$38,2)</f>
        <v>14376.23</v>
      </c>
      <c r="J38" s="85" t="n">
        <f aca="false">TRUNC(F$38*H$38,2)</f>
        <v>16584.94</v>
      </c>
    </row>
    <row r="39" customFormat="false" ht="17.6" hidden="false" customHeight="false" outlineLevel="0" collapsed="false">
      <c r="A39" s="80" t="s">
        <v>88</v>
      </c>
      <c r="B39" s="80" t="s">
        <v>89</v>
      </c>
      <c r="C39" s="69" t="s">
        <v>90</v>
      </c>
      <c r="D39" s="81" t="s">
        <v>91</v>
      </c>
      <c r="E39" s="69" t="s">
        <v>32</v>
      </c>
      <c r="F39" s="82" t="s">
        <v>92</v>
      </c>
      <c r="G39" s="83" t="n">
        <v>12</v>
      </c>
      <c r="H39" s="84" t="n">
        <v>13.84</v>
      </c>
      <c r="I39" s="85" t="n">
        <f aca="false">TRUNC(F$39*G$39,2)</f>
        <v>1284.96</v>
      </c>
      <c r="J39" s="85" t="n">
        <f aca="false">TRUNC(F$39*H$39,2)</f>
        <v>1481.98</v>
      </c>
    </row>
    <row r="40" customFormat="false" ht="12.8" hidden="false" customHeight="false" outlineLevel="0" collapsed="false">
      <c r="A40" s="80" t="s">
        <v>93</v>
      </c>
      <c r="B40" s="80" t="s">
        <v>94</v>
      </c>
      <c r="C40" s="69" t="s">
        <v>95</v>
      </c>
      <c r="D40" s="81" t="s">
        <v>96</v>
      </c>
      <c r="E40" s="69" t="s">
        <v>32</v>
      </c>
      <c r="F40" s="82" t="s">
        <v>97</v>
      </c>
      <c r="G40" s="83" t="n">
        <v>21.63</v>
      </c>
      <c r="H40" s="84" t="n">
        <v>24.95</v>
      </c>
      <c r="I40" s="85" t="n">
        <f aca="false">TRUNC(F$40*G$40,2)</f>
        <v>7975.19</v>
      </c>
      <c r="J40" s="85" t="n">
        <f aca="false">TRUNC(F$40*H$40,2)</f>
        <v>9199.31</v>
      </c>
    </row>
    <row r="41" customFormat="false" ht="17.6" hidden="false" customHeight="false" outlineLevel="0" collapsed="false">
      <c r="A41" s="80" t="s">
        <v>98</v>
      </c>
      <c r="B41" s="80" t="s">
        <v>99</v>
      </c>
      <c r="C41" s="69" t="s">
        <v>99</v>
      </c>
      <c r="D41" s="81" t="s">
        <v>100</v>
      </c>
      <c r="E41" s="69" t="s">
        <v>54</v>
      </c>
      <c r="F41" s="82" t="s">
        <v>101</v>
      </c>
      <c r="G41" s="83" t="n">
        <v>393.3</v>
      </c>
      <c r="H41" s="84" t="n">
        <v>393.3</v>
      </c>
      <c r="I41" s="85" t="n">
        <f aca="false">TRUNC(F$41*G$41,2)</f>
        <v>102.25</v>
      </c>
      <c r="J41" s="85" t="n">
        <f aca="false">TRUNC(F$41*H$41,2)</f>
        <v>102.25</v>
      </c>
    </row>
    <row r="42" customFormat="false" ht="17.6" hidden="false" customHeight="false" outlineLevel="0" collapsed="false">
      <c r="A42" s="80" t="s">
        <v>102</v>
      </c>
      <c r="B42" s="80" t="s">
        <v>103</v>
      </c>
      <c r="C42" s="69" t="s">
        <v>103</v>
      </c>
      <c r="D42" s="81" t="s">
        <v>104</v>
      </c>
      <c r="E42" s="69" t="s">
        <v>54</v>
      </c>
      <c r="F42" s="82" t="s">
        <v>105</v>
      </c>
      <c r="G42" s="83" t="n">
        <v>4096.07</v>
      </c>
      <c r="H42" s="84" t="n">
        <v>4096.07</v>
      </c>
      <c r="I42" s="85" t="n">
        <f aca="false">TRUNC(F$42*G$42,2)</f>
        <v>6430.82</v>
      </c>
      <c r="J42" s="85" t="n">
        <f aca="false">TRUNC(F$42*H$42,2)</f>
        <v>6430.82</v>
      </c>
    </row>
    <row r="43" customFormat="false" ht="12.8" hidden="false" customHeight="false" outlineLevel="0" collapsed="false">
      <c r="A43" s="80" t="s">
        <v>106</v>
      </c>
      <c r="B43" s="80" t="s">
        <v>107</v>
      </c>
      <c r="C43" s="69" t="s">
        <v>107</v>
      </c>
      <c r="D43" s="81" t="s">
        <v>108</v>
      </c>
      <c r="E43" s="69" t="s">
        <v>32</v>
      </c>
      <c r="F43" s="82" t="s">
        <v>109</v>
      </c>
      <c r="G43" s="83" t="n">
        <v>7.27</v>
      </c>
      <c r="H43" s="84" t="n">
        <v>7.27</v>
      </c>
      <c r="I43" s="85" t="n">
        <f aca="false">TRUNC(F$43*G$43,2)</f>
        <v>1779.98</v>
      </c>
      <c r="J43" s="85" t="n">
        <f aca="false">TRUNC(F$43*H$43,2)</f>
        <v>1779.98</v>
      </c>
    </row>
    <row r="44" customFormat="false" ht="3.7" hidden="false" customHeight="true" outlineLevel="0" collapsed="false">
      <c r="A44" s="86"/>
      <c r="B44" s="86"/>
      <c r="C44" s="86"/>
      <c r="D44" s="86"/>
      <c r="E44" s="86"/>
      <c r="F44" s="87"/>
      <c r="G44" s="86"/>
      <c r="H44" s="86"/>
      <c r="I44" s="86"/>
      <c r="J44" s="86"/>
    </row>
    <row r="45" customFormat="false" ht="12.75" hidden="false" customHeight="true" outlineLevel="0" collapsed="false">
      <c r="A45" s="72" t="s">
        <v>110</v>
      </c>
      <c r="B45" s="73"/>
      <c r="C45" s="73"/>
      <c r="D45" s="73"/>
      <c r="E45" s="74"/>
      <c r="F45" s="75"/>
      <c r="G45" s="76"/>
      <c r="H45" s="77" t="s">
        <v>16</v>
      </c>
      <c r="I45" s="78" t="n">
        <f aca="false">SUM(I46:I50)</f>
        <v>10873.58</v>
      </c>
      <c r="J45" s="78" t="n">
        <f aca="false">SUM(J46:J50)</f>
        <v>12178.32</v>
      </c>
    </row>
    <row r="46" customFormat="false" ht="17.6" hidden="false" customHeight="false" outlineLevel="0" collapsed="false">
      <c r="A46" s="80" t="s">
        <v>111</v>
      </c>
      <c r="B46" s="80" t="s">
        <v>112</v>
      </c>
      <c r="C46" s="69" t="s">
        <v>113</v>
      </c>
      <c r="D46" s="81" t="s">
        <v>114</v>
      </c>
      <c r="E46" s="69" t="s">
        <v>54</v>
      </c>
      <c r="F46" s="82" t="s">
        <v>115</v>
      </c>
      <c r="G46" s="83" t="n">
        <v>61.28</v>
      </c>
      <c r="H46" s="84" t="n">
        <v>70.7</v>
      </c>
      <c r="I46" s="85" t="n">
        <f aca="false">TRUNC(F46*G46,2)</f>
        <v>1535.06</v>
      </c>
      <c r="J46" s="85" t="n">
        <f aca="false">TRUNC(F46*H46,2)</f>
        <v>1771.03</v>
      </c>
    </row>
    <row r="47" customFormat="false" ht="12.8" hidden="false" customHeight="false" outlineLevel="0" collapsed="false">
      <c r="A47" s="80" t="s">
        <v>116</v>
      </c>
      <c r="B47" s="80" t="s">
        <v>117</v>
      </c>
      <c r="C47" s="69" t="s">
        <v>118</v>
      </c>
      <c r="D47" s="81" t="s">
        <v>119</v>
      </c>
      <c r="E47" s="69" t="s">
        <v>54</v>
      </c>
      <c r="F47" s="82" t="s">
        <v>120</v>
      </c>
      <c r="G47" s="83" t="n">
        <v>23.92</v>
      </c>
      <c r="H47" s="84" t="n">
        <v>27.45</v>
      </c>
      <c r="I47" s="85" t="n">
        <f aca="false">TRUNC(F47*G47,2)</f>
        <v>251.16</v>
      </c>
      <c r="J47" s="85" t="n">
        <f aca="false">TRUNC(F47*H47,2)</f>
        <v>288.22</v>
      </c>
    </row>
    <row r="48" customFormat="false" ht="25.75" hidden="false" customHeight="false" outlineLevel="0" collapsed="false">
      <c r="A48" s="80" t="s">
        <v>121</v>
      </c>
      <c r="B48" s="80" t="s">
        <v>122</v>
      </c>
      <c r="C48" s="69" t="s">
        <v>123</v>
      </c>
      <c r="D48" s="81" t="s">
        <v>124</v>
      </c>
      <c r="E48" s="69" t="s">
        <v>125</v>
      </c>
      <c r="F48" s="82" t="s">
        <v>126</v>
      </c>
      <c r="G48" s="83" t="n">
        <v>1.05</v>
      </c>
      <c r="H48" s="84" t="n">
        <v>1.07</v>
      </c>
      <c r="I48" s="85" t="n">
        <f aca="false">TRUNC(F48*G48,2)</f>
        <v>544.56</v>
      </c>
      <c r="J48" s="85" t="n">
        <f aca="false">TRUNC(F48*H48,2)</f>
        <v>554.93</v>
      </c>
    </row>
    <row r="49" customFormat="false" ht="25.75" hidden="false" customHeight="false" outlineLevel="0" collapsed="false">
      <c r="A49" s="80" t="s">
        <v>127</v>
      </c>
      <c r="B49" s="80" t="s">
        <v>128</v>
      </c>
      <c r="C49" s="69" t="s">
        <v>129</v>
      </c>
      <c r="D49" s="81" t="s">
        <v>130</v>
      </c>
      <c r="E49" s="69" t="s">
        <v>131</v>
      </c>
      <c r="F49" s="82" t="s">
        <v>132</v>
      </c>
      <c r="G49" s="83" t="n">
        <v>1.64</v>
      </c>
      <c r="H49" s="84" t="n">
        <v>1.69</v>
      </c>
      <c r="I49" s="85" t="n">
        <f aca="false">TRUNC(F49*G49,2)</f>
        <v>142.05</v>
      </c>
      <c r="J49" s="85" t="n">
        <f aca="false">TRUNC(F49*H49,2)</f>
        <v>146.38</v>
      </c>
    </row>
    <row r="50" customFormat="false" ht="17.6" hidden="false" customHeight="false" outlineLevel="0" collapsed="false">
      <c r="A50" s="80" t="s">
        <v>133</v>
      </c>
      <c r="B50" s="80" t="s">
        <v>134</v>
      </c>
      <c r="C50" s="69" t="s">
        <v>135</v>
      </c>
      <c r="D50" s="81" t="s">
        <v>136</v>
      </c>
      <c r="E50" s="69" t="s">
        <v>32</v>
      </c>
      <c r="F50" s="82" t="s">
        <v>137</v>
      </c>
      <c r="G50" s="83" t="n">
        <v>12.06</v>
      </c>
      <c r="H50" s="84" t="n">
        <v>13.52</v>
      </c>
      <c r="I50" s="85" t="n">
        <f aca="false">TRUNC(F50*G50,2)</f>
        <v>8400.75</v>
      </c>
      <c r="J50" s="85" t="n">
        <f aca="false">TRUNC(F50*H50,2)</f>
        <v>9417.76</v>
      </c>
    </row>
    <row r="51" customFormat="false" ht="3.7" hidden="false" customHeight="true" outlineLevel="0" collapsed="false">
      <c r="A51" s="86"/>
      <c r="B51" s="86"/>
      <c r="C51" s="86"/>
      <c r="D51" s="86"/>
      <c r="E51" s="86"/>
      <c r="F51" s="87"/>
      <c r="G51" s="86"/>
      <c r="H51" s="86"/>
      <c r="I51" s="86"/>
      <c r="J51" s="86"/>
    </row>
    <row r="52" customFormat="false" ht="12.8" hidden="false" customHeight="false" outlineLevel="0" collapsed="false">
      <c r="A52" s="72" t="s">
        <v>138</v>
      </c>
      <c r="B52" s="73"/>
      <c r="C52" s="73"/>
      <c r="D52" s="73"/>
      <c r="E52" s="74"/>
      <c r="F52" s="75"/>
      <c r="G52" s="76"/>
      <c r="H52" s="77" t="s">
        <v>16</v>
      </c>
      <c r="I52" s="78" t="n">
        <f aca="false">+I53+I58+I68+I78+I86</f>
        <v>246111.68</v>
      </c>
      <c r="J52" s="78" t="n">
        <f aca="false">+J53+J58+J68+J78+J86</f>
        <v>261696.82</v>
      </c>
    </row>
    <row r="53" customFormat="false" ht="12.8" hidden="false" customHeight="false" outlineLevel="0" collapsed="false">
      <c r="A53" s="72" t="s">
        <v>139</v>
      </c>
      <c r="B53" s="73"/>
      <c r="C53" s="73"/>
      <c r="D53" s="73"/>
      <c r="E53" s="74"/>
      <c r="F53" s="75"/>
      <c r="G53" s="76"/>
      <c r="H53" s="88"/>
      <c r="I53" s="78" t="n">
        <f aca="false">SUM(I54:I57)</f>
        <v>93725.97</v>
      </c>
      <c r="J53" s="78" t="n">
        <f aca="false">SUM(J54:J57)</f>
        <v>96537.63</v>
      </c>
    </row>
    <row r="54" customFormat="false" ht="12.8" hidden="false" customHeight="false" outlineLevel="0" collapsed="false">
      <c r="A54" s="80" t="s">
        <v>140</v>
      </c>
      <c r="B54" s="80" t="s">
        <v>141</v>
      </c>
      <c r="C54" s="69" t="s">
        <v>142</v>
      </c>
      <c r="D54" s="81" t="s">
        <v>143</v>
      </c>
      <c r="E54" s="69" t="s">
        <v>9</v>
      </c>
      <c r="F54" s="82" t="s">
        <v>144</v>
      </c>
      <c r="G54" s="83" t="n">
        <v>6217.29</v>
      </c>
      <c r="H54" s="84" t="n">
        <v>6493.37</v>
      </c>
      <c r="I54" s="85" t="n">
        <f aca="false">TRUNC(F54*G54,2)</f>
        <v>18651.87</v>
      </c>
      <c r="J54" s="85" t="n">
        <f aca="false">TRUNC(F54*H54,2)</f>
        <v>19480.11</v>
      </c>
    </row>
    <row r="55" customFormat="false" ht="12.8" hidden="false" customHeight="false" outlineLevel="0" collapsed="false">
      <c r="A55" s="80" t="s">
        <v>145</v>
      </c>
      <c r="B55" s="80" t="s">
        <v>146</v>
      </c>
      <c r="C55" s="69" t="s">
        <v>147</v>
      </c>
      <c r="D55" s="81" t="s">
        <v>148</v>
      </c>
      <c r="E55" s="69" t="s">
        <v>9</v>
      </c>
      <c r="F55" s="82" t="s">
        <v>21</v>
      </c>
      <c r="G55" s="83" t="n">
        <v>9375.6</v>
      </c>
      <c r="H55" s="84" t="n">
        <v>9431.64</v>
      </c>
      <c r="I55" s="85" t="n">
        <f aca="false">TRUNC(F55*G55,2)</f>
        <v>9375.6</v>
      </c>
      <c r="J55" s="85" t="n">
        <f aca="false">TRUNC(F55*H55,2)</f>
        <v>9431.64</v>
      </c>
    </row>
    <row r="56" customFormat="false" ht="17.6" hidden="false" customHeight="false" outlineLevel="0" collapsed="false">
      <c r="A56" s="80" t="s">
        <v>149</v>
      </c>
      <c r="B56" s="80" t="s">
        <v>150</v>
      </c>
      <c r="C56" s="69" t="s">
        <v>150</v>
      </c>
      <c r="D56" s="81" t="s">
        <v>151</v>
      </c>
      <c r="E56" s="69" t="s">
        <v>43</v>
      </c>
      <c r="F56" s="82" t="n">
        <v>420</v>
      </c>
      <c r="G56" s="83" t="s">
        <v>152</v>
      </c>
      <c r="H56" s="84" t="s">
        <v>153</v>
      </c>
      <c r="I56" s="85" t="n">
        <f aca="false">TRUNC(F56*G56,2)</f>
        <v>59417.4</v>
      </c>
      <c r="J56" s="85" t="n">
        <f aca="false">TRUNC(F56*H56,2)</f>
        <v>60379.2</v>
      </c>
    </row>
    <row r="57" customFormat="false" ht="12.8" hidden="false" customHeight="false" outlineLevel="0" collapsed="false">
      <c r="A57" s="80" t="s">
        <v>154</v>
      </c>
      <c r="B57" s="80" t="s">
        <v>155</v>
      </c>
      <c r="C57" s="69" t="s">
        <v>156</v>
      </c>
      <c r="D57" s="81" t="s">
        <v>157</v>
      </c>
      <c r="E57" s="69" t="s">
        <v>9</v>
      </c>
      <c r="F57" s="82" t="s">
        <v>158</v>
      </c>
      <c r="G57" s="83" t="n">
        <v>149.55</v>
      </c>
      <c r="H57" s="84" t="n">
        <v>172.54</v>
      </c>
      <c r="I57" s="85" t="n">
        <f aca="false">TRUNC(F57*G57,2)</f>
        <v>6281.1</v>
      </c>
      <c r="J57" s="85" t="n">
        <f aca="false">TRUNC(F57*H57,2)</f>
        <v>7246.68</v>
      </c>
    </row>
    <row r="58" customFormat="false" ht="12.8" hidden="false" customHeight="false" outlineLevel="0" collapsed="false">
      <c r="A58" s="72" t="s">
        <v>159</v>
      </c>
      <c r="B58" s="73"/>
      <c r="C58" s="73"/>
      <c r="D58" s="73"/>
      <c r="E58" s="74"/>
      <c r="F58" s="75"/>
      <c r="G58" s="76"/>
      <c r="H58" s="88"/>
      <c r="I58" s="78" t="n">
        <f aca="false">SUM(I59:I67)</f>
        <v>29504.41</v>
      </c>
      <c r="J58" s="78" t="n">
        <f aca="false">SUM(J59:J67)</f>
        <v>31519.31</v>
      </c>
    </row>
    <row r="59" customFormat="false" ht="12.8" hidden="false" customHeight="false" outlineLevel="0" collapsed="false">
      <c r="A59" s="80" t="s">
        <v>160</v>
      </c>
      <c r="B59" s="80" t="s">
        <v>161</v>
      </c>
      <c r="C59" s="69" t="s">
        <v>161</v>
      </c>
      <c r="D59" s="81" t="s">
        <v>162</v>
      </c>
      <c r="E59" s="69" t="s">
        <v>54</v>
      </c>
      <c r="F59" s="82" t="n">
        <v>0.945</v>
      </c>
      <c r="G59" s="83" t="s">
        <v>163</v>
      </c>
      <c r="H59" s="84" t="s">
        <v>164</v>
      </c>
      <c r="I59" s="85" t="n">
        <f aca="false">TRUNC(F59*G59,2)</f>
        <v>413.85</v>
      </c>
      <c r="J59" s="85" t="n">
        <f aca="false">TRUNC(F59*H59,2)</f>
        <v>430.77</v>
      </c>
    </row>
    <row r="60" customFormat="false" ht="25.75" hidden="false" customHeight="false" outlineLevel="0" collapsed="false">
      <c r="A60" s="80" t="s">
        <v>165</v>
      </c>
      <c r="B60" s="80" t="s">
        <v>166</v>
      </c>
      <c r="C60" s="69" t="s">
        <v>167</v>
      </c>
      <c r="D60" s="81" t="s">
        <v>168</v>
      </c>
      <c r="E60" s="69" t="s">
        <v>76</v>
      </c>
      <c r="F60" s="82" t="s">
        <v>169</v>
      </c>
      <c r="G60" s="83" t="n">
        <v>12.9</v>
      </c>
      <c r="H60" s="84" t="n">
        <v>13.63</v>
      </c>
      <c r="I60" s="85" t="n">
        <f aca="false">TRUNC(F60*G60,2)</f>
        <v>3069.03</v>
      </c>
      <c r="J60" s="85" t="n">
        <f aca="false">TRUNC(F60*H60,2)</f>
        <v>3242.71</v>
      </c>
    </row>
    <row r="61" customFormat="false" ht="12.8" hidden="false" customHeight="false" outlineLevel="0" collapsed="false">
      <c r="A61" s="80" t="s">
        <v>170</v>
      </c>
      <c r="B61" s="80" t="s">
        <v>171</v>
      </c>
      <c r="C61" s="69" t="s">
        <v>172</v>
      </c>
      <c r="D61" s="81" t="s">
        <v>173</v>
      </c>
      <c r="E61" s="69" t="s">
        <v>76</v>
      </c>
      <c r="F61" s="82" t="s">
        <v>169</v>
      </c>
      <c r="G61" s="83" t="n">
        <v>4.72</v>
      </c>
      <c r="H61" s="84" t="n">
        <v>5.45</v>
      </c>
      <c r="I61" s="85" t="n">
        <f aca="false">TRUNC(F61*G61,2)</f>
        <v>1122.93</v>
      </c>
      <c r="J61" s="85" t="n">
        <f aca="false">TRUNC(F61*H61,2)</f>
        <v>1296.6</v>
      </c>
    </row>
    <row r="62" customFormat="false" ht="25.75" hidden="false" customHeight="false" outlineLevel="0" collapsed="false">
      <c r="A62" s="80" t="s">
        <v>174</v>
      </c>
      <c r="B62" s="80" t="s">
        <v>175</v>
      </c>
      <c r="C62" s="69" t="s">
        <v>176</v>
      </c>
      <c r="D62" s="81" t="s">
        <v>177</v>
      </c>
      <c r="E62" s="69" t="s">
        <v>76</v>
      </c>
      <c r="F62" s="82" t="s">
        <v>178</v>
      </c>
      <c r="G62" s="83" t="n">
        <v>11.75</v>
      </c>
      <c r="H62" s="84" t="n">
        <v>12.44</v>
      </c>
      <c r="I62" s="85" t="n">
        <f aca="false">TRUNC(F62*G62,2)</f>
        <v>5828.47</v>
      </c>
      <c r="J62" s="85" t="n">
        <f aca="false">TRUNC(F62*H62,2)</f>
        <v>6170.73</v>
      </c>
    </row>
    <row r="63" customFormat="false" ht="17.9" hidden="false" customHeight="false" outlineLevel="0" collapsed="false">
      <c r="A63" s="80" t="s">
        <v>179</v>
      </c>
      <c r="B63" s="80" t="s">
        <v>180</v>
      </c>
      <c r="C63" s="69" t="s">
        <v>181</v>
      </c>
      <c r="D63" s="81" t="s">
        <v>182</v>
      </c>
      <c r="E63" s="69" t="s">
        <v>76</v>
      </c>
      <c r="F63" s="82" t="s">
        <v>178</v>
      </c>
      <c r="G63" s="83" t="n">
        <v>4.5</v>
      </c>
      <c r="H63" s="84" t="n">
        <v>5.2</v>
      </c>
      <c r="I63" s="85" t="n">
        <f aca="false">TRUNC(F63*G63,2)</f>
        <v>2232.18</v>
      </c>
      <c r="J63" s="85" t="n">
        <f aca="false">TRUNC(F63*H63,2)</f>
        <v>2579.4</v>
      </c>
    </row>
    <row r="64" customFormat="false" ht="25.75" hidden="false" customHeight="false" outlineLevel="0" collapsed="false">
      <c r="A64" s="80" t="s">
        <v>183</v>
      </c>
      <c r="B64" s="80" t="s">
        <v>184</v>
      </c>
      <c r="C64" s="69" t="s">
        <v>185</v>
      </c>
      <c r="D64" s="81" t="s">
        <v>186</v>
      </c>
      <c r="E64" s="69" t="s">
        <v>32</v>
      </c>
      <c r="F64" s="82" t="s">
        <v>187</v>
      </c>
      <c r="G64" s="83" t="n">
        <v>89.79</v>
      </c>
      <c r="H64" s="84" t="n">
        <v>100.64</v>
      </c>
      <c r="I64" s="85" t="n">
        <f aca="false">TRUNC(F64*G64,2)</f>
        <v>5543.63</v>
      </c>
      <c r="J64" s="85" t="n">
        <f aca="false">TRUNC(F64*H64,2)</f>
        <v>6213.51</v>
      </c>
    </row>
    <row r="65" customFormat="false" ht="17.6" hidden="false" customHeight="false" outlineLevel="0" collapsed="false">
      <c r="A65" s="80" t="s">
        <v>188</v>
      </c>
      <c r="B65" s="80" t="s">
        <v>189</v>
      </c>
      <c r="C65" s="69" t="s">
        <v>190</v>
      </c>
      <c r="D65" s="81" t="s">
        <v>191</v>
      </c>
      <c r="E65" s="69" t="s">
        <v>54</v>
      </c>
      <c r="F65" s="82" t="s">
        <v>192</v>
      </c>
      <c r="G65" s="83" t="n">
        <v>456.21</v>
      </c>
      <c r="H65" s="84" t="n">
        <v>456.21</v>
      </c>
      <c r="I65" s="85" t="n">
        <f aca="false">TRUNC(F65*G65,2)</f>
        <v>6035.65</v>
      </c>
      <c r="J65" s="85" t="n">
        <f aca="false">TRUNC(F65*H65,2)</f>
        <v>6035.65</v>
      </c>
    </row>
    <row r="66" customFormat="false" ht="17.6" hidden="false" customHeight="false" outlineLevel="0" collapsed="false">
      <c r="A66" s="80" t="s">
        <v>193</v>
      </c>
      <c r="B66" s="80" t="s">
        <v>194</v>
      </c>
      <c r="C66" s="69" t="s">
        <v>195</v>
      </c>
      <c r="D66" s="81" t="s">
        <v>196</v>
      </c>
      <c r="E66" s="69" t="s">
        <v>54</v>
      </c>
      <c r="F66" s="82" t="s">
        <v>192</v>
      </c>
      <c r="G66" s="83" t="n">
        <v>103.47</v>
      </c>
      <c r="H66" s="84" t="n">
        <v>118.7</v>
      </c>
      <c r="I66" s="85" t="n">
        <f aca="false">TRUNC(F66*G66,2)</f>
        <v>1368.9</v>
      </c>
      <c r="J66" s="85" t="n">
        <f aca="false">TRUNC(F66*H66,2)</f>
        <v>1570.4</v>
      </c>
    </row>
    <row r="67" customFormat="false" ht="17.6" hidden="false" customHeight="false" outlineLevel="0" collapsed="false">
      <c r="A67" s="80" t="s">
        <v>197</v>
      </c>
      <c r="B67" s="80" t="s">
        <v>198</v>
      </c>
      <c r="C67" s="69" t="s">
        <v>199</v>
      </c>
      <c r="D67" s="81" t="s">
        <v>200</v>
      </c>
      <c r="E67" s="69" t="s">
        <v>32</v>
      </c>
      <c r="F67" s="82" t="s">
        <v>201</v>
      </c>
      <c r="G67" s="83" t="n">
        <v>54.16</v>
      </c>
      <c r="H67" s="84" t="n">
        <v>55.41</v>
      </c>
      <c r="I67" s="85" t="n">
        <f aca="false">TRUNC(F67*G67,2)</f>
        <v>3889.77</v>
      </c>
      <c r="J67" s="85" t="n">
        <f aca="false">TRUNC(F67*H67,2)</f>
        <v>3979.54</v>
      </c>
    </row>
    <row r="68" customFormat="false" ht="12.8" hidden="false" customHeight="false" outlineLevel="0" collapsed="false">
      <c r="A68" s="72" t="s">
        <v>202</v>
      </c>
      <c r="B68" s="73"/>
      <c r="C68" s="73"/>
      <c r="D68" s="73"/>
      <c r="E68" s="74"/>
      <c r="F68" s="75"/>
      <c r="G68" s="76"/>
      <c r="H68" s="88"/>
      <c r="I68" s="78" t="n">
        <f aca="false">SUM(I69:I77)</f>
        <v>68297.87</v>
      </c>
      <c r="J68" s="78" t="n">
        <f aca="false">SUM(J69:J77)</f>
        <v>74324.87</v>
      </c>
    </row>
    <row r="69" customFormat="false" ht="25.75" hidden="false" customHeight="false" outlineLevel="0" collapsed="false">
      <c r="A69" s="80" t="s">
        <v>203</v>
      </c>
      <c r="B69" s="80" t="s">
        <v>166</v>
      </c>
      <c r="C69" s="69" t="s">
        <v>167</v>
      </c>
      <c r="D69" s="81" t="s">
        <v>168</v>
      </c>
      <c r="E69" s="69" t="s">
        <v>76</v>
      </c>
      <c r="F69" s="82" t="s">
        <v>204</v>
      </c>
      <c r="G69" s="83" t="n">
        <v>12.9</v>
      </c>
      <c r="H69" s="84" t="n">
        <v>13.63</v>
      </c>
      <c r="I69" s="85" t="n">
        <f aca="false">TRUNC(F69*G69,2)</f>
        <v>2800.84</v>
      </c>
      <c r="J69" s="85" t="n">
        <f aca="false">TRUNC(F69*H69,2)</f>
        <v>2959.34</v>
      </c>
    </row>
    <row r="70" customFormat="false" ht="12.8" hidden="false" customHeight="false" outlineLevel="0" collapsed="false">
      <c r="A70" s="80" t="s">
        <v>205</v>
      </c>
      <c r="B70" s="80" t="s">
        <v>171</v>
      </c>
      <c r="C70" s="69" t="s">
        <v>172</v>
      </c>
      <c r="D70" s="81" t="s">
        <v>173</v>
      </c>
      <c r="E70" s="69" t="s">
        <v>76</v>
      </c>
      <c r="F70" s="82" t="s">
        <v>204</v>
      </c>
      <c r="G70" s="83" t="n">
        <v>4.72</v>
      </c>
      <c r="H70" s="84" t="n">
        <v>5.45</v>
      </c>
      <c r="I70" s="85" t="n">
        <f aca="false">TRUNC(F70*G70,2)</f>
        <v>1024.8</v>
      </c>
      <c r="J70" s="85" t="n">
        <f aca="false">TRUNC(F70*H70,2)</f>
        <v>1183.3</v>
      </c>
    </row>
    <row r="71" customFormat="false" ht="25.75" hidden="false" customHeight="false" outlineLevel="0" collapsed="false">
      <c r="A71" s="80" t="s">
        <v>206</v>
      </c>
      <c r="B71" s="80" t="s">
        <v>207</v>
      </c>
      <c r="C71" s="69" t="s">
        <v>208</v>
      </c>
      <c r="D71" s="81" t="s">
        <v>209</v>
      </c>
      <c r="E71" s="69" t="s">
        <v>76</v>
      </c>
      <c r="F71" s="82" t="s">
        <v>210</v>
      </c>
      <c r="G71" s="83" t="n">
        <v>12.66</v>
      </c>
      <c r="H71" s="84" t="n">
        <v>13.46</v>
      </c>
      <c r="I71" s="85" t="n">
        <f aca="false">TRUNC(F71*G71,2)</f>
        <v>1948.5</v>
      </c>
      <c r="J71" s="85" t="n">
        <f aca="false">TRUNC(F71*H71,2)</f>
        <v>2071.62</v>
      </c>
    </row>
    <row r="72" customFormat="false" ht="17.9" hidden="false" customHeight="false" outlineLevel="0" collapsed="false">
      <c r="A72" s="80" t="s">
        <v>211</v>
      </c>
      <c r="B72" s="80" t="s">
        <v>212</v>
      </c>
      <c r="C72" s="69" t="s">
        <v>213</v>
      </c>
      <c r="D72" s="81" t="s">
        <v>214</v>
      </c>
      <c r="E72" s="69" t="s">
        <v>76</v>
      </c>
      <c r="F72" s="82" t="s">
        <v>210</v>
      </c>
      <c r="G72" s="83" t="n">
        <v>5.15</v>
      </c>
      <c r="H72" s="84" t="n">
        <v>5.94</v>
      </c>
      <c r="I72" s="85" t="n">
        <f aca="false">TRUNC(F72*G72,2)</f>
        <v>792.63</v>
      </c>
      <c r="J72" s="85" t="n">
        <f aca="false">TRUNC(F72*H72,2)</f>
        <v>914.22</v>
      </c>
    </row>
    <row r="73" customFormat="false" ht="25.75" hidden="false" customHeight="false" outlineLevel="0" collapsed="false">
      <c r="A73" s="80" t="s">
        <v>215</v>
      </c>
      <c r="B73" s="80" t="s">
        <v>175</v>
      </c>
      <c r="C73" s="69" t="s">
        <v>176</v>
      </c>
      <c r="D73" s="81" t="s">
        <v>177</v>
      </c>
      <c r="E73" s="69" t="s">
        <v>76</v>
      </c>
      <c r="F73" s="82" t="s">
        <v>216</v>
      </c>
      <c r="G73" s="83" t="n">
        <v>11.75</v>
      </c>
      <c r="H73" s="84" t="n">
        <v>12.44</v>
      </c>
      <c r="I73" s="85" t="n">
        <f aca="false">TRUNC(F73*G73,2)</f>
        <v>15582.49</v>
      </c>
      <c r="J73" s="85" t="n">
        <f aca="false">TRUNC(F73*H73,2)</f>
        <v>16497.55</v>
      </c>
    </row>
    <row r="74" customFormat="false" ht="17.9" hidden="false" customHeight="false" outlineLevel="0" collapsed="false">
      <c r="A74" s="80" t="s">
        <v>217</v>
      </c>
      <c r="B74" s="80" t="s">
        <v>180</v>
      </c>
      <c r="C74" s="69" t="s">
        <v>181</v>
      </c>
      <c r="D74" s="81" t="s">
        <v>182</v>
      </c>
      <c r="E74" s="69" t="s">
        <v>76</v>
      </c>
      <c r="F74" s="82" t="s">
        <v>218</v>
      </c>
      <c r="G74" s="83" t="n">
        <v>4.5</v>
      </c>
      <c r="H74" s="84" t="n">
        <v>5.2</v>
      </c>
      <c r="I74" s="85" t="n">
        <f aca="false">TRUNC(F74*G74,2)</f>
        <v>6256.35</v>
      </c>
      <c r="J74" s="85" t="n">
        <f aca="false">TRUNC(F74*H74,2)</f>
        <v>7229.56</v>
      </c>
    </row>
    <row r="75" customFormat="false" ht="25.75" hidden="false" customHeight="false" outlineLevel="0" collapsed="false">
      <c r="A75" s="80" t="s">
        <v>219</v>
      </c>
      <c r="B75" s="80" t="s">
        <v>184</v>
      </c>
      <c r="C75" s="69" t="s">
        <v>185</v>
      </c>
      <c r="D75" s="81" t="s">
        <v>186</v>
      </c>
      <c r="E75" s="69" t="s">
        <v>32</v>
      </c>
      <c r="F75" s="82" t="s">
        <v>220</v>
      </c>
      <c r="G75" s="83" t="n">
        <v>89.79</v>
      </c>
      <c r="H75" s="84" t="n">
        <v>100.64</v>
      </c>
      <c r="I75" s="85" t="n">
        <f aca="false">TRUNC(F75*G75,2)</f>
        <v>26611.06</v>
      </c>
      <c r="J75" s="85" t="n">
        <f aca="false">TRUNC(F75*H75,2)</f>
        <v>29826.67</v>
      </c>
    </row>
    <row r="76" customFormat="false" ht="17.6" hidden="false" customHeight="false" outlineLevel="0" collapsed="false">
      <c r="A76" s="80" t="s">
        <v>221</v>
      </c>
      <c r="B76" s="80" t="s">
        <v>189</v>
      </c>
      <c r="C76" s="69" t="s">
        <v>190</v>
      </c>
      <c r="D76" s="81" t="s">
        <v>191</v>
      </c>
      <c r="E76" s="69" t="s">
        <v>54</v>
      </c>
      <c r="F76" s="82" t="s">
        <v>222</v>
      </c>
      <c r="G76" s="83" t="n">
        <v>456.21</v>
      </c>
      <c r="H76" s="84" t="n">
        <v>456.21</v>
      </c>
      <c r="I76" s="85" t="n">
        <f aca="false">TRUNC(F76*G76,2)</f>
        <v>10825.86</v>
      </c>
      <c r="J76" s="85" t="n">
        <f aca="false">TRUNC(F76*H76,2)</f>
        <v>10825.86</v>
      </c>
    </row>
    <row r="77" customFormat="false" ht="17.6" hidden="false" customHeight="false" outlineLevel="0" collapsed="false">
      <c r="A77" s="80" t="s">
        <v>223</v>
      </c>
      <c r="B77" s="80" t="s">
        <v>194</v>
      </c>
      <c r="C77" s="69" t="s">
        <v>195</v>
      </c>
      <c r="D77" s="81" t="s">
        <v>196</v>
      </c>
      <c r="E77" s="69" t="s">
        <v>54</v>
      </c>
      <c r="F77" s="82" t="s">
        <v>222</v>
      </c>
      <c r="G77" s="83" t="n">
        <v>103.47</v>
      </c>
      <c r="H77" s="84" t="n">
        <v>118.7</v>
      </c>
      <c r="I77" s="85" t="n">
        <f aca="false">TRUNC(F77*G77,2)</f>
        <v>2455.34</v>
      </c>
      <c r="J77" s="85" t="n">
        <f aca="false">TRUNC(F77*H77,2)</f>
        <v>2816.75</v>
      </c>
    </row>
    <row r="78" customFormat="false" ht="12.8" hidden="false" customHeight="false" outlineLevel="0" collapsed="false">
      <c r="A78" s="72" t="s">
        <v>224</v>
      </c>
      <c r="B78" s="73"/>
      <c r="C78" s="73"/>
      <c r="D78" s="73"/>
      <c r="E78" s="74"/>
      <c r="F78" s="75"/>
      <c r="G78" s="76"/>
      <c r="H78" s="88"/>
      <c r="I78" s="78" t="n">
        <f aca="false">SUM(I79:I85)</f>
        <v>25072.07</v>
      </c>
      <c r="J78" s="78" t="n">
        <f aca="false">SUM(J79:J85)</f>
        <v>27465.16</v>
      </c>
    </row>
    <row r="79" customFormat="false" ht="25.75" hidden="false" customHeight="false" outlineLevel="0" collapsed="false">
      <c r="A79" s="80" t="s">
        <v>225</v>
      </c>
      <c r="B79" s="80" t="s">
        <v>207</v>
      </c>
      <c r="C79" s="69" t="s">
        <v>208</v>
      </c>
      <c r="D79" s="81" t="s">
        <v>209</v>
      </c>
      <c r="E79" s="69" t="s">
        <v>76</v>
      </c>
      <c r="F79" s="82" t="s">
        <v>226</v>
      </c>
      <c r="G79" s="83" t="n">
        <v>12.66</v>
      </c>
      <c r="H79" s="84" t="n">
        <v>13.46</v>
      </c>
      <c r="I79" s="85" t="n">
        <f aca="false">TRUNC(F79*G79,2)</f>
        <v>1993.95</v>
      </c>
      <c r="J79" s="85" t="n">
        <f aca="false">TRUNC(F79*H79,2)</f>
        <v>2119.95</v>
      </c>
    </row>
    <row r="80" customFormat="false" ht="17.9" hidden="false" customHeight="false" outlineLevel="0" collapsed="false">
      <c r="A80" s="80" t="s">
        <v>227</v>
      </c>
      <c r="B80" s="80" t="s">
        <v>212</v>
      </c>
      <c r="C80" s="69" t="s">
        <v>213</v>
      </c>
      <c r="D80" s="81" t="s">
        <v>214</v>
      </c>
      <c r="E80" s="69" t="s">
        <v>76</v>
      </c>
      <c r="F80" s="82" t="s">
        <v>226</v>
      </c>
      <c r="G80" s="83" t="n">
        <v>5.15</v>
      </c>
      <c r="H80" s="84" t="n">
        <v>5.94</v>
      </c>
      <c r="I80" s="85" t="n">
        <f aca="false">TRUNC(F80*G80,2)</f>
        <v>811.12</v>
      </c>
      <c r="J80" s="85" t="n">
        <f aca="false">TRUNC(F80*H80,2)</f>
        <v>935.55</v>
      </c>
    </row>
    <row r="81" customFormat="false" ht="25.75" hidden="false" customHeight="false" outlineLevel="0" collapsed="false">
      <c r="A81" s="80" t="s">
        <v>228</v>
      </c>
      <c r="B81" s="80" t="s">
        <v>175</v>
      </c>
      <c r="C81" s="69" t="s">
        <v>176</v>
      </c>
      <c r="D81" s="81" t="s">
        <v>177</v>
      </c>
      <c r="E81" s="69" t="s">
        <v>76</v>
      </c>
      <c r="F81" s="82" t="s">
        <v>229</v>
      </c>
      <c r="G81" s="83" t="n">
        <v>11.75</v>
      </c>
      <c r="H81" s="84" t="n">
        <v>12.44</v>
      </c>
      <c r="I81" s="85" t="n">
        <f aca="false">TRUNC(F81*G81,2)</f>
        <v>5209.95</v>
      </c>
      <c r="J81" s="85" t="n">
        <f aca="false">TRUNC(F81*H81,2)</f>
        <v>5515.89</v>
      </c>
    </row>
    <row r="82" customFormat="false" ht="17.9" hidden="false" customHeight="false" outlineLevel="0" collapsed="false">
      <c r="A82" s="80" t="s">
        <v>230</v>
      </c>
      <c r="B82" s="80" t="s">
        <v>180</v>
      </c>
      <c r="C82" s="69" t="s">
        <v>181</v>
      </c>
      <c r="D82" s="81" t="s">
        <v>182</v>
      </c>
      <c r="E82" s="69" t="s">
        <v>76</v>
      </c>
      <c r="F82" s="82" t="s">
        <v>229</v>
      </c>
      <c r="G82" s="83" t="n">
        <v>4.5</v>
      </c>
      <c r="H82" s="84" t="n">
        <v>5.2</v>
      </c>
      <c r="I82" s="85" t="n">
        <f aca="false">TRUNC(F82*G82,2)</f>
        <v>1995.3</v>
      </c>
      <c r="J82" s="85" t="n">
        <f aca="false">TRUNC(F82*H82,2)</f>
        <v>2305.68</v>
      </c>
    </row>
    <row r="83" customFormat="false" ht="25.75" hidden="false" customHeight="false" outlineLevel="0" collapsed="false">
      <c r="A83" s="80" t="s">
        <v>231</v>
      </c>
      <c r="B83" s="80" t="s">
        <v>184</v>
      </c>
      <c r="C83" s="69" t="s">
        <v>185</v>
      </c>
      <c r="D83" s="81" t="s">
        <v>186</v>
      </c>
      <c r="E83" s="69" t="s">
        <v>32</v>
      </c>
      <c r="F83" s="82" t="s">
        <v>232</v>
      </c>
      <c r="G83" s="83" t="n">
        <v>89.79</v>
      </c>
      <c r="H83" s="84" t="n">
        <v>100.64</v>
      </c>
      <c r="I83" s="85" t="n">
        <f aca="false">TRUNC(F83*G83,2)</f>
        <v>11873.82</v>
      </c>
      <c r="J83" s="85" t="n">
        <f aca="false">TRUNC(F83*H83,2)</f>
        <v>13308.63</v>
      </c>
    </row>
    <row r="84" customFormat="false" ht="17.6" hidden="false" customHeight="false" outlineLevel="0" collapsed="false">
      <c r="A84" s="80" t="s">
        <v>233</v>
      </c>
      <c r="B84" s="80" t="s">
        <v>234</v>
      </c>
      <c r="C84" s="69" t="s">
        <v>235</v>
      </c>
      <c r="D84" s="81" t="s">
        <v>236</v>
      </c>
      <c r="E84" s="69" t="s">
        <v>54</v>
      </c>
      <c r="F84" s="82" t="s">
        <v>237</v>
      </c>
      <c r="G84" s="83" t="n">
        <v>426.97</v>
      </c>
      <c r="H84" s="84" t="n">
        <v>426.97</v>
      </c>
      <c r="I84" s="85" t="n">
        <f aca="false">TRUNC(F84*G84,2)</f>
        <v>2566.08</v>
      </c>
      <c r="J84" s="85" t="n">
        <f aca="false">TRUNC(F84*H84,2)</f>
        <v>2566.08</v>
      </c>
    </row>
    <row r="85" customFormat="false" ht="17.6" hidden="false" customHeight="false" outlineLevel="0" collapsed="false">
      <c r="A85" s="80" t="s">
        <v>238</v>
      </c>
      <c r="B85" s="80" t="s">
        <v>194</v>
      </c>
      <c r="C85" s="69" t="s">
        <v>195</v>
      </c>
      <c r="D85" s="81" t="s">
        <v>196</v>
      </c>
      <c r="E85" s="69" t="s">
        <v>54</v>
      </c>
      <c r="F85" s="82" t="s">
        <v>237</v>
      </c>
      <c r="G85" s="83" t="n">
        <v>103.47</v>
      </c>
      <c r="H85" s="84" t="n">
        <v>118.7</v>
      </c>
      <c r="I85" s="85" t="n">
        <f aca="false">TRUNC(F85*G85,2)</f>
        <v>621.85</v>
      </c>
      <c r="J85" s="85" t="n">
        <f aca="false">TRUNC(F85*H85,2)</f>
        <v>713.38</v>
      </c>
    </row>
    <row r="86" customFormat="false" ht="12.8" hidden="false" customHeight="false" outlineLevel="0" collapsed="false">
      <c r="A86" s="72" t="s">
        <v>239</v>
      </c>
      <c r="B86" s="73"/>
      <c r="C86" s="73"/>
      <c r="D86" s="73"/>
      <c r="E86" s="74"/>
      <c r="F86" s="75"/>
      <c r="G86" s="76"/>
      <c r="H86" s="88"/>
      <c r="I86" s="78" t="n">
        <f aca="false">SUM(I87:I90)</f>
        <v>29511.36</v>
      </c>
      <c r="J86" s="78" t="n">
        <f aca="false">SUM(J87:J90)</f>
        <v>31849.85</v>
      </c>
    </row>
    <row r="87" customFormat="false" ht="12.8" hidden="false" customHeight="false" outlineLevel="0" collapsed="false">
      <c r="A87" s="80" t="s">
        <v>240</v>
      </c>
      <c r="B87" s="80" t="s">
        <v>241</v>
      </c>
      <c r="C87" s="69" t="s">
        <v>242</v>
      </c>
      <c r="D87" s="81" t="s">
        <v>243</v>
      </c>
      <c r="E87" s="69" t="s">
        <v>32</v>
      </c>
      <c r="F87" s="82" t="s">
        <v>244</v>
      </c>
      <c r="G87" s="83" t="n">
        <v>27.03</v>
      </c>
      <c r="H87" s="84" t="n">
        <v>31.19</v>
      </c>
      <c r="I87" s="85" t="n">
        <f aca="false">TRUNC(F87*G87,2)</f>
        <v>9595.65</v>
      </c>
      <c r="J87" s="85" t="n">
        <f aca="false">TRUNC(F87*H87,2)</f>
        <v>11072.45</v>
      </c>
    </row>
    <row r="88" customFormat="false" ht="12.8" hidden="false" customHeight="false" outlineLevel="0" collapsed="false">
      <c r="A88" s="80" t="s">
        <v>245</v>
      </c>
      <c r="B88" s="80" t="s">
        <v>246</v>
      </c>
      <c r="C88" s="69" t="s">
        <v>247</v>
      </c>
      <c r="D88" s="81" t="s">
        <v>248</v>
      </c>
      <c r="E88" s="69" t="s">
        <v>43</v>
      </c>
      <c r="F88" s="82" t="s">
        <v>249</v>
      </c>
      <c r="G88" s="83" t="n">
        <v>4383.68</v>
      </c>
      <c r="H88" s="84" t="n">
        <v>4487.08</v>
      </c>
      <c r="I88" s="85" t="n">
        <f aca="false">TRUNC(F88*G88,2)</f>
        <v>13589.4</v>
      </c>
      <c r="J88" s="85" t="n">
        <f aca="false">TRUNC(F88*H88,2)</f>
        <v>13909.94</v>
      </c>
    </row>
    <row r="89" customFormat="false" ht="25.75" hidden="false" customHeight="false" outlineLevel="0" collapsed="false">
      <c r="A89" s="80" t="s">
        <v>250</v>
      </c>
      <c r="B89" s="80" t="s">
        <v>175</v>
      </c>
      <c r="C89" s="69" t="s">
        <v>176</v>
      </c>
      <c r="D89" s="81" t="s">
        <v>177</v>
      </c>
      <c r="E89" s="69" t="s">
        <v>76</v>
      </c>
      <c r="F89" s="82" t="s">
        <v>251</v>
      </c>
      <c r="G89" s="83" t="n">
        <v>11.75</v>
      </c>
      <c r="H89" s="84" t="n">
        <v>12.44</v>
      </c>
      <c r="I89" s="85" t="n">
        <f aca="false">TRUNC(F89*G89,2)</f>
        <v>4574.41</v>
      </c>
      <c r="J89" s="85" t="n">
        <f aca="false">TRUNC(F89*H89,2)</f>
        <v>4843.04</v>
      </c>
    </row>
    <row r="90" customFormat="false" ht="17.9" hidden="false" customHeight="false" outlineLevel="0" collapsed="false">
      <c r="A90" s="80" t="s">
        <v>252</v>
      </c>
      <c r="B90" s="80" t="s">
        <v>180</v>
      </c>
      <c r="C90" s="69" t="s">
        <v>181</v>
      </c>
      <c r="D90" s="81" t="s">
        <v>182</v>
      </c>
      <c r="E90" s="69" t="s">
        <v>76</v>
      </c>
      <c r="F90" s="82" t="s">
        <v>251</v>
      </c>
      <c r="G90" s="83" t="n">
        <v>4.5</v>
      </c>
      <c r="H90" s="84" t="n">
        <v>5.2</v>
      </c>
      <c r="I90" s="85" t="n">
        <f aca="false">TRUNC(F90*G90,2)</f>
        <v>1751.9</v>
      </c>
      <c r="J90" s="85" t="n">
        <f aca="false">TRUNC(F90*H90,2)</f>
        <v>2024.42</v>
      </c>
    </row>
    <row r="91" customFormat="false" ht="3.7" hidden="false" customHeight="true" outlineLevel="0" collapsed="false">
      <c r="A91" s="86"/>
      <c r="B91" s="86"/>
      <c r="C91" s="86"/>
      <c r="D91" s="86"/>
      <c r="E91" s="86"/>
      <c r="F91" s="87"/>
      <c r="G91" s="86"/>
      <c r="H91" s="86"/>
      <c r="I91" s="86"/>
      <c r="J91" s="86"/>
    </row>
    <row r="92" customFormat="false" ht="12.8" hidden="false" customHeight="false" outlineLevel="0" collapsed="false">
      <c r="A92" s="72" t="s">
        <v>253</v>
      </c>
      <c r="B92" s="73"/>
      <c r="C92" s="73"/>
      <c r="D92" s="73"/>
      <c r="E92" s="74"/>
      <c r="F92" s="75"/>
      <c r="G92" s="76"/>
      <c r="H92" s="77" t="s">
        <v>16</v>
      </c>
      <c r="I92" s="78" t="n">
        <f aca="false">SUM(I93:I94)</f>
        <v>16007.99</v>
      </c>
      <c r="J92" s="78" t="n">
        <f aca="false">SUM(J93:J94)</f>
        <v>17258.74</v>
      </c>
    </row>
    <row r="93" customFormat="false" ht="17.6" hidden="false" customHeight="false" outlineLevel="0" collapsed="false">
      <c r="A93" s="80" t="s">
        <v>254</v>
      </c>
      <c r="B93" s="80" t="s">
        <v>255</v>
      </c>
      <c r="C93" s="69" t="s">
        <v>255</v>
      </c>
      <c r="D93" s="81" t="s">
        <v>256</v>
      </c>
      <c r="E93" s="69" t="s">
        <v>43</v>
      </c>
      <c r="F93" s="82" t="n">
        <v>110</v>
      </c>
      <c r="G93" s="83" t="s">
        <v>257</v>
      </c>
      <c r="H93" s="84" t="s">
        <v>258</v>
      </c>
      <c r="I93" s="85" t="n">
        <f aca="false">TRUNC(F93*G93,2)</f>
        <v>9145.4</v>
      </c>
      <c r="J93" s="85" t="n">
        <f aca="false">TRUNC(F93*H93,2)</f>
        <v>9819.7</v>
      </c>
    </row>
    <row r="94" customFormat="false" ht="17.6" hidden="false" customHeight="false" outlineLevel="0" collapsed="false">
      <c r="A94" s="80" t="s">
        <v>259</v>
      </c>
      <c r="B94" s="80" t="s">
        <v>260</v>
      </c>
      <c r="C94" s="69" t="s">
        <v>261</v>
      </c>
      <c r="D94" s="81" t="s">
        <v>262</v>
      </c>
      <c r="E94" s="69" t="s">
        <v>32</v>
      </c>
      <c r="F94" s="82" t="s">
        <v>263</v>
      </c>
      <c r="G94" s="83" t="n">
        <v>72.62</v>
      </c>
      <c r="H94" s="84" t="n">
        <v>78.72</v>
      </c>
      <c r="I94" s="85" t="n">
        <f aca="false">TRUNC(F94*G94,2)</f>
        <v>6862.59</v>
      </c>
      <c r="J94" s="85" t="n">
        <f aca="false">TRUNC(F94*H94,2)</f>
        <v>7439.04</v>
      </c>
    </row>
    <row r="95" customFormat="false" ht="3.7" hidden="false" customHeight="true" outlineLevel="0" collapsed="false">
      <c r="A95" s="86"/>
      <c r="B95" s="86"/>
      <c r="C95" s="86"/>
      <c r="D95" s="86"/>
      <c r="E95" s="86"/>
      <c r="F95" s="87"/>
      <c r="G95" s="86"/>
      <c r="H95" s="86"/>
      <c r="I95" s="86"/>
      <c r="J95" s="86"/>
    </row>
    <row r="96" customFormat="false" ht="12.8" hidden="false" customHeight="false" outlineLevel="0" collapsed="false">
      <c r="A96" s="72" t="s">
        <v>264</v>
      </c>
      <c r="B96" s="73"/>
      <c r="C96" s="73"/>
      <c r="D96" s="73"/>
      <c r="E96" s="74"/>
      <c r="F96" s="75"/>
      <c r="G96" s="76"/>
      <c r="H96" s="77" t="s">
        <v>16</v>
      </c>
      <c r="I96" s="78" t="n">
        <f aca="false">SUM(I97:I104)</f>
        <v>130587.32</v>
      </c>
      <c r="J96" s="78" t="n">
        <f aca="false">SUM(J97:J104)</f>
        <v>140328.62</v>
      </c>
      <c r="K96" s="89"/>
    </row>
    <row r="97" customFormat="false" ht="17.9" hidden="false" customHeight="false" outlineLevel="0" collapsed="false">
      <c r="A97" s="80" t="s">
        <v>265</v>
      </c>
      <c r="B97" s="80" t="s">
        <v>266</v>
      </c>
      <c r="C97" s="69" t="s">
        <v>267</v>
      </c>
      <c r="D97" s="81" t="s">
        <v>268</v>
      </c>
      <c r="E97" s="69" t="s">
        <v>32</v>
      </c>
      <c r="F97" s="82" t="s">
        <v>269</v>
      </c>
      <c r="G97" s="83" t="n">
        <v>34.94</v>
      </c>
      <c r="H97" s="84" t="n">
        <v>38.49</v>
      </c>
      <c r="I97" s="85" t="n">
        <f aca="false">TRUNC(F97*G97,2)</f>
        <v>6918.12</v>
      </c>
      <c r="J97" s="85" t="n">
        <f aca="false">TRUNC(F97*H97,2)</f>
        <v>7621.02</v>
      </c>
      <c r="K97" s="89"/>
    </row>
    <row r="98" customFormat="false" ht="17.9" hidden="false" customHeight="false" outlineLevel="0" collapsed="false">
      <c r="A98" s="80" t="s">
        <v>270</v>
      </c>
      <c r="B98" s="80" t="s">
        <v>271</v>
      </c>
      <c r="C98" s="69" t="s">
        <v>272</v>
      </c>
      <c r="D98" s="81" t="s">
        <v>273</v>
      </c>
      <c r="E98" s="69" t="s">
        <v>32</v>
      </c>
      <c r="F98" s="82" t="s">
        <v>269</v>
      </c>
      <c r="G98" s="83" t="n">
        <v>20.92</v>
      </c>
      <c r="H98" s="84" t="n">
        <v>23.84</v>
      </c>
      <c r="I98" s="85" t="n">
        <f aca="false">TRUNC(F98*G98,2)</f>
        <v>4142.16</v>
      </c>
      <c r="J98" s="85" t="n">
        <f aca="false">TRUNC(F98*H98,2)</f>
        <v>4720.32</v>
      </c>
      <c r="K98" s="89"/>
    </row>
    <row r="99" customFormat="false" ht="17.9" hidden="false" customHeight="false" outlineLevel="0" collapsed="false">
      <c r="A99" s="80" t="s">
        <v>274</v>
      </c>
      <c r="B99" s="80" t="s">
        <v>275</v>
      </c>
      <c r="C99" s="69" t="s">
        <v>276</v>
      </c>
      <c r="D99" s="81" t="s">
        <v>277</v>
      </c>
      <c r="E99" s="69" t="s">
        <v>32</v>
      </c>
      <c r="F99" s="82" t="s">
        <v>278</v>
      </c>
      <c r="G99" s="83" t="n">
        <v>21.23</v>
      </c>
      <c r="H99" s="84" t="n">
        <v>22.93</v>
      </c>
      <c r="I99" s="85" t="n">
        <f aca="false">TRUNC(F99*G99,2)</f>
        <v>2123</v>
      </c>
      <c r="J99" s="85" t="n">
        <f aca="false">TRUNC(F99*H99,2)</f>
        <v>2293</v>
      </c>
      <c r="K99" s="89"/>
    </row>
    <row r="100" customFormat="false" ht="17.9" hidden="false" customHeight="false" outlineLevel="0" collapsed="false">
      <c r="A100" s="80" t="s">
        <v>279</v>
      </c>
      <c r="B100" s="80" t="s">
        <v>280</v>
      </c>
      <c r="C100" s="69" t="s">
        <v>281</v>
      </c>
      <c r="D100" s="81" t="s">
        <v>282</v>
      </c>
      <c r="E100" s="69" t="s">
        <v>32</v>
      </c>
      <c r="F100" s="82" t="s">
        <v>278</v>
      </c>
      <c r="G100" s="83" t="n">
        <v>13.48</v>
      </c>
      <c r="H100" s="84" t="n">
        <v>14.8</v>
      </c>
      <c r="I100" s="85" t="n">
        <f aca="false">TRUNC(F100*G100,2)</f>
        <v>1348</v>
      </c>
      <c r="J100" s="85" t="n">
        <f aca="false">TRUNC(F100*H100,2)</f>
        <v>1480</v>
      </c>
      <c r="K100" s="89"/>
    </row>
    <row r="101" customFormat="false" ht="25.75" hidden="false" customHeight="false" outlineLevel="0" collapsed="false">
      <c r="A101" s="80" t="s">
        <v>283</v>
      </c>
      <c r="B101" s="80" t="s">
        <v>284</v>
      </c>
      <c r="C101" s="69" t="s">
        <v>285</v>
      </c>
      <c r="D101" s="81" t="s">
        <v>286</v>
      </c>
      <c r="E101" s="69" t="s">
        <v>32</v>
      </c>
      <c r="F101" s="82" t="s">
        <v>287</v>
      </c>
      <c r="G101" s="83" t="n">
        <v>114.18</v>
      </c>
      <c r="H101" s="84" t="n">
        <v>120.4</v>
      </c>
      <c r="I101" s="85" t="n">
        <f aca="false">TRUNC(F101*G101,2)</f>
        <v>34388.73</v>
      </c>
      <c r="J101" s="85" t="n">
        <f aca="false">TRUNC(F101*H101,2)</f>
        <v>36262.07</v>
      </c>
      <c r="K101" s="89"/>
    </row>
    <row r="102" customFormat="false" ht="17.6" hidden="false" customHeight="false" outlineLevel="0" collapsed="false">
      <c r="A102" s="80" t="s">
        <v>288</v>
      </c>
      <c r="B102" s="80" t="s">
        <v>289</v>
      </c>
      <c r="C102" s="69" t="s">
        <v>290</v>
      </c>
      <c r="D102" s="81" t="s">
        <v>291</v>
      </c>
      <c r="E102" s="69" t="s">
        <v>43</v>
      </c>
      <c r="F102" s="82" t="s">
        <v>292</v>
      </c>
      <c r="G102" s="83" t="n">
        <v>78.1</v>
      </c>
      <c r="H102" s="84" t="n">
        <v>83.62</v>
      </c>
      <c r="I102" s="85" t="n">
        <f aca="false">TRUNC(F102*G102,2)</f>
        <v>31694.54</v>
      </c>
      <c r="J102" s="85" t="n">
        <f aca="false">TRUNC(F102*H102,2)</f>
        <v>33934.66</v>
      </c>
      <c r="K102" s="89"/>
    </row>
    <row r="103" customFormat="false" ht="12.8" hidden="false" customHeight="false" outlineLevel="0" collapsed="false">
      <c r="A103" s="80" t="s">
        <v>293</v>
      </c>
      <c r="B103" s="80" t="s">
        <v>294</v>
      </c>
      <c r="C103" s="69" t="s">
        <v>295</v>
      </c>
      <c r="D103" s="81" t="s">
        <v>296</v>
      </c>
      <c r="E103" s="69" t="s">
        <v>32</v>
      </c>
      <c r="F103" s="82" t="s">
        <v>297</v>
      </c>
      <c r="G103" s="83" t="n">
        <v>114.58</v>
      </c>
      <c r="H103" s="84" t="n">
        <v>122.2</v>
      </c>
      <c r="I103" s="85" t="n">
        <f aca="false">TRUNC(F103*G103,2)</f>
        <v>39630.93</v>
      </c>
      <c r="J103" s="85" t="n">
        <f aca="false">TRUNC(F103*H103,2)</f>
        <v>42266.53</v>
      </c>
      <c r="K103" s="89"/>
    </row>
    <row r="104" customFormat="false" ht="17.9" hidden="false" customHeight="false" outlineLevel="0" collapsed="false">
      <c r="A104" s="80" t="s">
        <v>298</v>
      </c>
      <c r="B104" s="80" t="s">
        <v>299</v>
      </c>
      <c r="C104" s="69" t="s">
        <v>300</v>
      </c>
      <c r="D104" s="81" t="s">
        <v>301</v>
      </c>
      <c r="E104" s="69" t="s">
        <v>43</v>
      </c>
      <c r="F104" s="82" t="s">
        <v>302</v>
      </c>
      <c r="G104" s="83" t="n">
        <v>26.42</v>
      </c>
      <c r="H104" s="84" t="n">
        <v>30.02</v>
      </c>
      <c r="I104" s="85" t="n">
        <f aca="false">TRUNC(F104*G104,2)</f>
        <v>10341.84</v>
      </c>
      <c r="J104" s="85" t="n">
        <f aca="false">TRUNC(F104*H104,2)</f>
        <v>11751.02</v>
      </c>
      <c r="K104" s="89"/>
    </row>
    <row r="105" customFormat="false" ht="3.7" hidden="false" customHeight="true" outlineLevel="0" collapsed="false">
      <c r="A105" s="86"/>
      <c r="B105" s="86"/>
      <c r="C105" s="86"/>
      <c r="D105" s="86"/>
      <c r="E105" s="86"/>
      <c r="F105" s="87"/>
      <c r="G105" s="86"/>
      <c r="H105" s="86"/>
      <c r="I105" s="86"/>
      <c r="J105" s="86"/>
    </row>
    <row r="106" customFormat="false" ht="12.8" hidden="false" customHeight="false" outlineLevel="0" collapsed="false">
      <c r="A106" s="72" t="s">
        <v>303</v>
      </c>
      <c r="B106" s="73"/>
      <c r="C106" s="73"/>
      <c r="D106" s="73"/>
      <c r="E106" s="74"/>
      <c r="F106" s="75"/>
      <c r="G106" s="76"/>
      <c r="H106" s="77" t="s">
        <v>16</v>
      </c>
      <c r="I106" s="78" t="n">
        <f aca="false">SUM(I107:I113)</f>
        <v>373869.17</v>
      </c>
      <c r="J106" s="78" t="n">
        <f aca="false">SUM(J107:J113)</f>
        <v>384890.68</v>
      </c>
      <c r="K106" s="89"/>
    </row>
    <row r="107" customFormat="false" ht="17.9" hidden="false" customHeight="false" outlineLevel="0" collapsed="false">
      <c r="A107" s="80" t="s">
        <v>304</v>
      </c>
      <c r="B107" s="80" t="s">
        <v>305</v>
      </c>
      <c r="C107" s="69" t="s">
        <v>305</v>
      </c>
      <c r="D107" s="81" t="s">
        <v>306</v>
      </c>
      <c r="E107" s="69" t="s">
        <v>32</v>
      </c>
      <c r="F107" s="82" t="n">
        <v>1306.93</v>
      </c>
      <c r="G107" s="83" t="s">
        <v>307</v>
      </c>
      <c r="H107" s="84" t="s">
        <v>308</v>
      </c>
      <c r="I107" s="85" t="n">
        <f aca="false">TRUNC(F107*G107,2)</f>
        <v>124668.05</v>
      </c>
      <c r="J107" s="85" t="n">
        <f aca="false">TRUNC(F107*H107,2)</f>
        <v>130980.52</v>
      </c>
      <c r="K107" s="89"/>
    </row>
    <row r="108" customFormat="false" ht="17.9" hidden="false" customHeight="false" outlineLevel="0" collapsed="false">
      <c r="A108" s="80" t="s">
        <v>309</v>
      </c>
      <c r="B108" s="80" t="s">
        <v>310</v>
      </c>
      <c r="C108" s="69" t="s">
        <v>311</v>
      </c>
      <c r="D108" s="81" t="s">
        <v>312</v>
      </c>
      <c r="E108" s="69" t="s">
        <v>32</v>
      </c>
      <c r="F108" s="82" t="s">
        <v>313</v>
      </c>
      <c r="G108" s="83" t="n">
        <v>114.57</v>
      </c>
      <c r="H108" s="84" t="n">
        <v>118.41</v>
      </c>
      <c r="I108" s="85" t="n">
        <f aca="false">TRUNC(F108*G108,2)</f>
        <v>79808.31</v>
      </c>
      <c r="J108" s="85" t="n">
        <f aca="false">TRUNC(F108*H108,2)</f>
        <v>82483.22</v>
      </c>
      <c r="K108" s="89"/>
    </row>
    <row r="109" customFormat="false" ht="17.9" hidden="false" customHeight="false" outlineLevel="0" collapsed="false">
      <c r="A109" s="80" t="s">
        <v>314</v>
      </c>
      <c r="B109" s="80" t="s">
        <v>315</v>
      </c>
      <c r="C109" s="69" t="s">
        <v>316</v>
      </c>
      <c r="D109" s="81" t="s">
        <v>317</v>
      </c>
      <c r="E109" s="69" t="s">
        <v>54</v>
      </c>
      <c r="F109" s="82" t="s">
        <v>318</v>
      </c>
      <c r="G109" s="83" t="n">
        <v>244.33</v>
      </c>
      <c r="H109" s="84" t="n">
        <v>212.56</v>
      </c>
      <c r="I109" s="90" t="n">
        <f aca="false">TRUNC(F109*G109,2)</f>
        <v>8507.57</v>
      </c>
      <c r="J109" s="90" t="n">
        <f aca="false">TRUNC(F109*H109,2)</f>
        <v>7401.33</v>
      </c>
      <c r="K109" s="89"/>
    </row>
    <row r="110" customFormat="false" ht="12.8" hidden="false" customHeight="false" outlineLevel="0" collapsed="false">
      <c r="A110" s="80" t="s">
        <v>319</v>
      </c>
      <c r="B110" s="80" t="s">
        <v>320</v>
      </c>
      <c r="C110" s="69" t="s">
        <v>321</v>
      </c>
      <c r="D110" s="81" t="s">
        <v>322</v>
      </c>
      <c r="E110" s="69" t="s">
        <v>54</v>
      </c>
      <c r="F110" s="82" t="s">
        <v>323</v>
      </c>
      <c r="G110" s="83" t="n">
        <v>236.06</v>
      </c>
      <c r="H110" s="84" t="n">
        <v>237.24</v>
      </c>
      <c r="I110" s="90" t="n">
        <f aca="false">TRUNC(F110*G110,2)</f>
        <v>16441.57</v>
      </c>
      <c r="J110" s="90" t="n">
        <f aca="false">TRUNC(F110*H110,2)</f>
        <v>16523.76</v>
      </c>
      <c r="K110" s="89"/>
    </row>
    <row r="111" customFormat="false" ht="33.9" hidden="false" customHeight="false" outlineLevel="0" collapsed="false">
      <c r="A111" s="80" t="s">
        <v>324</v>
      </c>
      <c r="B111" s="80" t="s">
        <v>325</v>
      </c>
      <c r="C111" s="69" t="s">
        <v>326</v>
      </c>
      <c r="D111" s="81" t="s">
        <v>327</v>
      </c>
      <c r="E111" s="69" t="s">
        <v>32</v>
      </c>
      <c r="F111" s="82" t="s">
        <v>328</v>
      </c>
      <c r="G111" s="83" t="n">
        <v>1079.1</v>
      </c>
      <c r="H111" s="84" t="n">
        <v>1098.9</v>
      </c>
      <c r="I111" s="85" t="n">
        <f aca="false">TRUNC(F111*G111,2)</f>
        <v>128358.94</v>
      </c>
      <c r="J111" s="85" t="n">
        <f aca="false">TRUNC(F111*H111,2)</f>
        <v>130714.15</v>
      </c>
      <c r="K111" s="89"/>
    </row>
    <row r="112" customFormat="false" ht="33.9" hidden="false" customHeight="false" outlineLevel="0" collapsed="false">
      <c r="A112" s="80" t="s">
        <v>329</v>
      </c>
      <c r="B112" s="80" t="s">
        <v>330</v>
      </c>
      <c r="C112" s="69" t="s">
        <v>331</v>
      </c>
      <c r="D112" s="81" t="s">
        <v>332</v>
      </c>
      <c r="E112" s="69" t="s">
        <v>32</v>
      </c>
      <c r="F112" s="82" t="s">
        <v>333</v>
      </c>
      <c r="G112" s="83" t="n">
        <v>132.47</v>
      </c>
      <c r="H112" s="84" t="n">
        <v>139.03</v>
      </c>
      <c r="I112" s="85" t="n">
        <f aca="false">TRUNC(F112*G112,2)</f>
        <v>13159.56</v>
      </c>
      <c r="J112" s="85" t="n">
        <f aca="false">TRUNC(F112*H112,2)</f>
        <v>13811.24</v>
      </c>
      <c r="K112" s="89"/>
    </row>
    <row r="113" customFormat="false" ht="17.6" hidden="false" customHeight="false" outlineLevel="0" collapsed="false">
      <c r="A113" s="80" t="s">
        <v>334</v>
      </c>
      <c r="B113" s="80" t="s">
        <v>335</v>
      </c>
      <c r="C113" s="69" t="s">
        <v>335</v>
      </c>
      <c r="D113" s="81" t="s">
        <v>336</v>
      </c>
      <c r="E113" s="69" t="s">
        <v>54</v>
      </c>
      <c r="F113" s="82" t="n">
        <v>4.17</v>
      </c>
      <c r="G113" s="83" t="s">
        <v>337</v>
      </c>
      <c r="H113" s="84" t="s">
        <v>338</v>
      </c>
      <c r="I113" s="85" t="n">
        <f aca="false">TRUNC(F113*G113,2)</f>
        <v>2925.17</v>
      </c>
      <c r="J113" s="85" t="n">
        <f aca="false">TRUNC(F113*H113,2)</f>
        <v>2976.46</v>
      </c>
      <c r="K113" s="89"/>
    </row>
    <row r="114" customFormat="false" ht="3.7" hidden="false" customHeight="true" outlineLevel="0" collapsed="false">
      <c r="A114" s="86"/>
      <c r="B114" s="86"/>
      <c r="C114" s="86"/>
      <c r="D114" s="86"/>
      <c r="E114" s="86"/>
      <c r="F114" s="87"/>
      <c r="G114" s="86"/>
      <c r="H114" s="86"/>
      <c r="I114" s="86"/>
      <c r="J114" s="86"/>
    </row>
    <row r="115" customFormat="false" ht="12.8" hidden="false" customHeight="false" outlineLevel="0" collapsed="false">
      <c r="A115" s="72" t="s">
        <v>339</v>
      </c>
      <c r="B115" s="73"/>
      <c r="C115" s="73"/>
      <c r="D115" s="73"/>
      <c r="E115" s="74"/>
      <c r="F115" s="75"/>
      <c r="G115" s="76"/>
      <c r="H115" s="77" t="s">
        <v>16</v>
      </c>
      <c r="I115" s="78" t="n">
        <f aca="false">SUM(I116:I121)</f>
        <v>540983.13</v>
      </c>
      <c r="J115" s="78" t="n">
        <f aca="false">SUM(J116:J121)</f>
        <v>563104</v>
      </c>
      <c r="K115" s="89"/>
    </row>
    <row r="116" customFormat="false" ht="25.75" hidden="false" customHeight="false" outlineLevel="0" collapsed="false">
      <c r="A116" s="80" t="s">
        <v>340</v>
      </c>
      <c r="B116" s="80" t="s">
        <v>341</v>
      </c>
      <c r="C116" s="69" t="s">
        <v>342</v>
      </c>
      <c r="D116" s="81" t="s">
        <v>343</v>
      </c>
      <c r="E116" s="69" t="s">
        <v>76</v>
      </c>
      <c r="F116" s="82" t="s">
        <v>344</v>
      </c>
      <c r="G116" s="83" t="n">
        <v>34.32</v>
      </c>
      <c r="H116" s="84" t="n">
        <v>36.15</v>
      </c>
      <c r="I116" s="85" t="n">
        <f aca="false">TRUNC(F116*G116,2)</f>
        <v>196767.88</v>
      </c>
      <c r="J116" s="85" t="n">
        <f aca="false">TRUNC(F116*H116,2)</f>
        <v>207259.87</v>
      </c>
      <c r="K116" s="89"/>
    </row>
    <row r="117" customFormat="false" ht="25.75" hidden="false" customHeight="false" outlineLevel="0" collapsed="false">
      <c r="A117" s="80" t="s">
        <v>345</v>
      </c>
      <c r="B117" s="80" t="s">
        <v>346</v>
      </c>
      <c r="C117" s="69" t="s">
        <v>347</v>
      </c>
      <c r="D117" s="81" t="s">
        <v>348</v>
      </c>
      <c r="E117" s="69" t="s">
        <v>76</v>
      </c>
      <c r="F117" s="82" t="s">
        <v>349</v>
      </c>
      <c r="G117" s="83" t="n">
        <v>20.28</v>
      </c>
      <c r="H117" s="84" t="n">
        <v>21.2</v>
      </c>
      <c r="I117" s="85" t="n">
        <f aca="false">TRUNC(F117*G117,2)</f>
        <v>184574.97</v>
      </c>
      <c r="J117" s="85" t="n">
        <f aca="false">TRUNC(F117*H117,2)</f>
        <v>192948.19</v>
      </c>
      <c r="K117" s="89"/>
    </row>
    <row r="118" customFormat="false" ht="33.9" hidden="false" customHeight="false" outlineLevel="0" collapsed="false">
      <c r="A118" s="80" t="s">
        <v>350</v>
      </c>
      <c r="B118" s="80" t="s">
        <v>351</v>
      </c>
      <c r="C118" s="69" t="s">
        <v>352</v>
      </c>
      <c r="D118" s="81" t="s">
        <v>353</v>
      </c>
      <c r="E118" s="69" t="s">
        <v>32</v>
      </c>
      <c r="F118" s="82" t="s">
        <v>354</v>
      </c>
      <c r="G118" s="83" t="n">
        <v>162.81</v>
      </c>
      <c r="H118" s="84" t="n">
        <v>166.09</v>
      </c>
      <c r="I118" s="85" t="n">
        <f aca="false">TRUNC(F118*G118,2)</f>
        <v>131550.48</v>
      </c>
      <c r="J118" s="85" t="n">
        <f aca="false">TRUNC(F118*H118,2)</f>
        <v>134200.72</v>
      </c>
      <c r="K118" s="89"/>
    </row>
    <row r="119" customFormat="false" ht="12.8" hidden="false" customHeight="false" outlineLevel="0" collapsed="false">
      <c r="A119" s="80" t="s">
        <v>355</v>
      </c>
      <c r="B119" s="80" t="s">
        <v>356</v>
      </c>
      <c r="C119" s="69" t="s">
        <v>357</v>
      </c>
      <c r="D119" s="81" t="s">
        <v>358</v>
      </c>
      <c r="E119" s="69" t="s">
        <v>32</v>
      </c>
      <c r="F119" s="82" t="s">
        <v>359</v>
      </c>
      <c r="G119" s="83" t="n">
        <v>420.05</v>
      </c>
      <c r="H119" s="84" t="n">
        <v>445.5</v>
      </c>
      <c r="I119" s="85" t="n">
        <f aca="false">TRUNC(F119*G119,2)</f>
        <v>5544.66</v>
      </c>
      <c r="J119" s="85" t="n">
        <f aca="false">TRUNC(F119*H119,2)</f>
        <v>5880.6</v>
      </c>
      <c r="K119" s="89"/>
    </row>
    <row r="120" customFormat="false" ht="25.75" hidden="false" customHeight="false" outlineLevel="0" collapsed="false">
      <c r="A120" s="80" t="s">
        <v>360</v>
      </c>
      <c r="B120" s="80" t="s">
        <v>361</v>
      </c>
      <c r="C120" s="69" t="s">
        <v>362</v>
      </c>
      <c r="D120" s="81" t="s">
        <v>363</v>
      </c>
      <c r="E120" s="69" t="s">
        <v>32</v>
      </c>
      <c r="F120" s="82" t="s">
        <v>364</v>
      </c>
      <c r="G120" s="83" t="n">
        <v>379.03</v>
      </c>
      <c r="H120" s="84" t="n">
        <v>384.26</v>
      </c>
      <c r="I120" s="85" t="n">
        <f aca="false">TRUNC(F120*G120,2)</f>
        <v>17549.08</v>
      </c>
      <c r="J120" s="85" t="n">
        <f aca="false">TRUNC(F120*H120,2)</f>
        <v>17791.23</v>
      </c>
      <c r="K120" s="89"/>
    </row>
    <row r="121" customFormat="false" ht="12.8" hidden="false" customHeight="false" outlineLevel="0" collapsed="false">
      <c r="A121" s="80" t="s">
        <v>365</v>
      </c>
      <c r="B121" s="80" t="s">
        <v>366</v>
      </c>
      <c r="C121" s="69" t="s">
        <v>367</v>
      </c>
      <c r="D121" s="81" t="s">
        <v>368</v>
      </c>
      <c r="E121" s="69" t="s">
        <v>32</v>
      </c>
      <c r="F121" s="82" t="s">
        <v>359</v>
      </c>
      <c r="G121" s="83" t="n">
        <v>378.49</v>
      </c>
      <c r="H121" s="84" t="n">
        <v>380.56</v>
      </c>
      <c r="I121" s="85" t="n">
        <f aca="false">TRUNC(F121*G121,2)</f>
        <v>4996.06</v>
      </c>
      <c r="J121" s="85" t="n">
        <f aca="false">TRUNC(F121*H121,2)</f>
        <v>5023.39</v>
      </c>
      <c r="K121" s="89"/>
    </row>
    <row r="122" customFormat="false" ht="3.7" hidden="false" customHeight="true" outlineLevel="0" collapsed="false">
      <c r="A122" s="86"/>
      <c r="B122" s="86"/>
      <c r="C122" s="86"/>
      <c r="D122" s="86"/>
      <c r="E122" s="86"/>
      <c r="F122" s="87"/>
      <c r="G122" s="86"/>
      <c r="H122" s="86"/>
      <c r="I122" s="86"/>
      <c r="J122" s="86"/>
    </row>
    <row r="123" customFormat="false" ht="12.8" hidden="false" customHeight="false" outlineLevel="0" collapsed="false">
      <c r="A123" s="72" t="s">
        <v>369</v>
      </c>
      <c r="B123" s="73"/>
      <c r="C123" s="73"/>
      <c r="D123" s="73"/>
      <c r="E123" s="74"/>
      <c r="F123" s="75"/>
      <c r="G123" s="76"/>
      <c r="H123" s="77" t="s">
        <v>16</v>
      </c>
      <c r="I123" s="78" t="n">
        <f aca="false">SUM(I124:I131)</f>
        <v>13965.94</v>
      </c>
      <c r="J123" s="78" t="n">
        <f aca="false">SUM(J124:J131)</f>
        <v>14257.77</v>
      </c>
    </row>
    <row r="124" customFormat="false" ht="17.6" hidden="false" customHeight="false" outlineLevel="0" collapsed="false">
      <c r="A124" s="80" t="s">
        <v>370</v>
      </c>
      <c r="B124" s="80" t="s">
        <v>371</v>
      </c>
      <c r="C124" s="69" t="s">
        <v>372</v>
      </c>
      <c r="D124" s="81" t="s">
        <v>373</v>
      </c>
      <c r="E124" s="69" t="s">
        <v>43</v>
      </c>
      <c r="F124" s="82" t="n">
        <v>7.19</v>
      </c>
      <c r="G124" s="83" t="n">
        <v>292.09</v>
      </c>
      <c r="H124" s="84" t="n">
        <v>319.73</v>
      </c>
      <c r="I124" s="85" t="n">
        <f aca="false">TRUNC(F124*G124,2)</f>
        <v>2100.12</v>
      </c>
      <c r="J124" s="85" t="n">
        <f aca="false">TRUNC(F124*H124,2)</f>
        <v>2298.85</v>
      </c>
    </row>
    <row r="125" customFormat="false" ht="12.8" hidden="false" customHeight="false" outlineLevel="0" collapsed="false">
      <c r="A125" s="80" t="s">
        <v>374</v>
      </c>
      <c r="B125" s="80" t="s">
        <v>375</v>
      </c>
      <c r="C125" s="69" t="s">
        <v>375</v>
      </c>
      <c r="D125" s="81" t="s">
        <v>376</v>
      </c>
      <c r="E125" s="69" t="s">
        <v>32</v>
      </c>
      <c r="F125" s="82" t="n">
        <v>1.2</v>
      </c>
      <c r="G125" s="83" t="n">
        <v>546.44</v>
      </c>
      <c r="H125" s="84" t="n">
        <v>546.44</v>
      </c>
      <c r="I125" s="85" t="n">
        <f aca="false">TRUNC(F125*G125,2)</f>
        <v>655.72</v>
      </c>
      <c r="J125" s="85" t="n">
        <f aca="false">TRUNC(F125*H125,2)</f>
        <v>655.72</v>
      </c>
    </row>
    <row r="126" customFormat="false" ht="17.6" hidden="false" customHeight="false" outlineLevel="0" collapsed="false">
      <c r="A126" s="80" t="s">
        <v>377</v>
      </c>
      <c r="B126" s="80" t="s">
        <v>378</v>
      </c>
      <c r="C126" s="69" t="s">
        <v>378</v>
      </c>
      <c r="D126" s="81" t="s">
        <v>379</v>
      </c>
      <c r="E126" s="69" t="s">
        <v>9</v>
      </c>
      <c r="F126" s="82" t="n">
        <v>2</v>
      </c>
      <c r="G126" s="83" t="s">
        <v>380</v>
      </c>
      <c r="H126" s="84" t="s">
        <v>381</v>
      </c>
      <c r="I126" s="85" t="n">
        <f aca="false">TRUNC(F126*G126,2)</f>
        <v>2661.98</v>
      </c>
      <c r="J126" s="85" t="n">
        <f aca="false">TRUNC(F126*H126,2)</f>
        <v>2755.08</v>
      </c>
    </row>
    <row r="127" customFormat="false" ht="17.6" hidden="false" customHeight="false" outlineLevel="0" collapsed="false">
      <c r="A127" s="80" t="s">
        <v>382</v>
      </c>
      <c r="B127" s="80" t="s">
        <v>383</v>
      </c>
      <c r="C127" s="69" t="s">
        <v>383</v>
      </c>
      <c r="D127" s="81" t="s">
        <v>384</v>
      </c>
      <c r="E127" s="69" t="s">
        <v>9</v>
      </c>
      <c r="F127" s="82" t="n">
        <v>6</v>
      </c>
      <c r="G127" s="83" t="n">
        <v>497.69</v>
      </c>
      <c r="H127" s="84" t="n">
        <v>497.69</v>
      </c>
      <c r="I127" s="85" t="n">
        <f aca="false">TRUNC(F127*G127,2)</f>
        <v>2986.14</v>
      </c>
      <c r="J127" s="85" t="n">
        <f aca="false">TRUNC(F127*H127,2)</f>
        <v>2986.14</v>
      </c>
    </row>
    <row r="128" customFormat="false" ht="33.9" hidden="false" customHeight="false" outlineLevel="0" collapsed="false">
      <c r="A128" s="80" t="s">
        <v>385</v>
      </c>
      <c r="B128" s="80" t="s">
        <v>386</v>
      </c>
      <c r="C128" s="69" t="s">
        <v>386</v>
      </c>
      <c r="D128" s="81" t="s">
        <v>387</v>
      </c>
      <c r="E128" s="69" t="s">
        <v>9</v>
      </c>
      <c r="F128" s="82" t="n">
        <v>6</v>
      </c>
      <c r="G128" s="83" t="n">
        <v>732.32</v>
      </c>
      <c r="H128" s="84" t="n">
        <v>732.32</v>
      </c>
      <c r="I128" s="85" t="n">
        <f aca="false">TRUNC(F128*G128,2)</f>
        <v>4393.92</v>
      </c>
      <c r="J128" s="85" t="n">
        <f aca="false">TRUNC(F128*H128,2)</f>
        <v>4393.92</v>
      </c>
    </row>
    <row r="129" customFormat="false" ht="12.8" hidden="false" customHeight="false" outlineLevel="0" collapsed="false">
      <c r="A129" s="80" t="s">
        <v>388</v>
      </c>
      <c r="B129" s="80" t="s">
        <v>389</v>
      </c>
      <c r="C129" s="69" t="s">
        <v>389</v>
      </c>
      <c r="D129" s="81" t="s">
        <v>390</v>
      </c>
      <c r="E129" s="69" t="s">
        <v>32</v>
      </c>
      <c r="F129" s="82" t="n">
        <v>1.2</v>
      </c>
      <c r="G129" s="83" t="n">
        <v>140.88</v>
      </c>
      <c r="H129" s="84" t="n">
        <v>140.88</v>
      </c>
      <c r="I129" s="85" t="n">
        <f aca="false">TRUNC(F129*G129,2)</f>
        <v>169.05</v>
      </c>
      <c r="J129" s="85" t="n">
        <f aca="false">TRUNC(F129*H129,2)</f>
        <v>169.05</v>
      </c>
    </row>
    <row r="130" customFormat="false" ht="17.6" hidden="false" customHeight="false" outlineLevel="0" collapsed="false">
      <c r="A130" s="80" t="s">
        <v>391</v>
      </c>
      <c r="B130" s="80" t="s">
        <v>392</v>
      </c>
      <c r="C130" s="69" t="s">
        <v>392</v>
      </c>
      <c r="D130" s="81" t="s">
        <v>393</v>
      </c>
      <c r="E130" s="69" t="s">
        <v>32</v>
      </c>
      <c r="F130" s="82" t="n">
        <v>0.72</v>
      </c>
      <c r="G130" s="83" t="n">
        <v>567.89</v>
      </c>
      <c r="H130" s="84" t="n">
        <v>567.89</v>
      </c>
      <c r="I130" s="85" t="n">
        <f aca="false">TRUNC(F130*G130,2)</f>
        <v>408.88</v>
      </c>
      <c r="J130" s="85" t="n">
        <f aca="false">TRUNC(F130*H130,2)</f>
        <v>408.88</v>
      </c>
    </row>
    <row r="131" customFormat="false" ht="12.8" hidden="false" customHeight="false" outlineLevel="0" collapsed="false">
      <c r="A131" s="80" t="s">
        <v>394</v>
      </c>
      <c r="B131" s="80" t="s">
        <v>395</v>
      </c>
      <c r="C131" s="69" t="s">
        <v>395</v>
      </c>
      <c r="D131" s="81" t="s">
        <v>396</v>
      </c>
      <c r="E131" s="69" t="s">
        <v>32</v>
      </c>
      <c r="F131" s="82" t="n">
        <v>5.44</v>
      </c>
      <c r="G131" s="83" t="n">
        <v>108.48</v>
      </c>
      <c r="H131" s="84" t="n">
        <v>108.48</v>
      </c>
      <c r="I131" s="85" t="n">
        <f aca="false">TRUNC(F131*G131,2)</f>
        <v>590.13</v>
      </c>
      <c r="J131" s="85" t="n">
        <f aca="false">TRUNC(F131*H131,2)</f>
        <v>590.13</v>
      </c>
    </row>
    <row r="132" customFormat="false" ht="3.7" hidden="false" customHeight="true" outlineLevel="0" collapsed="false">
      <c r="A132" s="86"/>
      <c r="B132" s="86"/>
      <c r="C132" s="86"/>
      <c r="D132" s="86"/>
      <c r="E132" s="86"/>
      <c r="F132" s="87"/>
      <c r="G132" s="86"/>
      <c r="H132" s="86"/>
      <c r="I132" s="86"/>
      <c r="J132" s="86"/>
    </row>
    <row r="133" customFormat="false" ht="12.8" hidden="false" customHeight="false" outlineLevel="0" collapsed="false">
      <c r="A133" s="72" t="s">
        <v>397</v>
      </c>
      <c r="B133" s="73"/>
      <c r="C133" s="73"/>
      <c r="D133" s="73"/>
      <c r="E133" s="74"/>
      <c r="F133" s="75"/>
      <c r="G133" s="76"/>
      <c r="H133" s="77" t="s">
        <v>16</v>
      </c>
      <c r="I133" s="78" t="n">
        <f aca="false">SUM(I134:I146)</f>
        <v>4512.55</v>
      </c>
      <c r="J133" s="78" t="n">
        <f aca="false">SUM(J134:J146)</f>
        <v>4788.11</v>
      </c>
    </row>
    <row r="134" customFormat="false" ht="25.75" hidden="false" customHeight="false" outlineLevel="0" collapsed="false">
      <c r="A134" s="80" t="s">
        <v>398</v>
      </c>
      <c r="B134" s="80" t="s">
        <v>399</v>
      </c>
      <c r="C134" s="69" t="s">
        <v>400</v>
      </c>
      <c r="D134" s="81" t="s">
        <v>401</v>
      </c>
      <c r="E134" s="69" t="s">
        <v>9</v>
      </c>
      <c r="F134" s="82" t="s">
        <v>402</v>
      </c>
      <c r="G134" s="83" t="n">
        <v>140.32</v>
      </c>
      <c r="H134" s="84" t="n">
        <v>140.32</v>
      </c>
      <c r="I134" s="85" t="n">
        <f aca="false">TRUNC(F134*G134,2)</f>
        <v>280.64</v>
      </c>
      <c r="J134" s="85" t="n">
        <f aca="false">TRUNC(F134*H134,2)</f>
        <v>280.64</v>
      </c>
    </row>
    <row r="135" customFormat="false" ht="17.6" hidden="false" customHeight="false" outlineLevel="0" collapsed="false">
      <c r="A135" s="80" t="s">
        <v>403</v>
      </c>
      <c r="B135" s="80" t="s">
        <v>404</v>
      </c>
      <c r="C135" s="69" t="s">
        <v>405</v>
      </c>
      <c r="D135" s="81" t="s">
        <v>406</v>
      </c>
      <c r="E135" s="69" t="s">
        <v>9</v>
      </c>
      <c r="F135" s="82" t="s">
        <v>402</v>
      </c>
      <c r="G135" s="83" t="n">
        <v>201.25</v>
      </c>
      <c r="H135" s="84" t="n">
        <v>226.12</v>
      </c>
      <c r="I135" s="85" t="n">
        <f aca="false">TRUNC(F135*G135,2)</f>
        <v>402.5</v>
      </c>
      <c r="J135" s="85" t="n">
        <f aca="false">TRUNC(F135*H135,2)</f>
        <v>452.24</v>
      </c>
    </row>
    <row r="136" customFormat="false" ht="17.6" hidden="false" customHeight="false" outlineLevel="0" collapsed="false">
      <c r="A136" s="80" t="s">
        <v>407</v>
      </c>
      <c r="B136" s="80" t="s">
        <v>408</v>
      </c>
      <c r="C136" s="69" t="s">
        <v>409</v>
      </c>
      <c r="D136" s="81" t="s">
        <v>410</v>
      </c>
      <c r="E136" s="69" t="s">
        <v>9</v>
      </c>
      <c r="F136" s="82" t="s">
        <v>402</v>
      </c>
      <c r="G136" s="83" t="n">
        <v>299.14</v>
      </c>
      <c r="H136" s="84" t="n">
        <v>299.14</v>
      </c>
      <c r="I136" s="85" t="n">
        <f aca="false">TRUNC(F136*G136,2)</f>
        <v>598.28</v>
      </c>
      <c r="J136" s="85" t="n">
        <f aca="false">TRUNC(F136*H136,2)</f>
        <v>598.28</v>
      </c>
    </row>
    <row r="137" customFormat="false" ht="17.6" hidden="false" customHeight="false" outlineLevel="0" collapsed="false">
      <c r="A137" s="80" t="s">
        <v>411</v>
      </c>
      <c r="B137" s="80" t="s">
        <v>412</v>
      </c>
      <c r="C137" s="69" t="s">
        <v>413</v>
      </c>
      <c r="D137" s="81" t="s">
        <v>414</v>
      </c>
      <c r="E137" s="69" t="s">
        <v>9</v>
      </c>
      <c r="F137" s="82" t="s">
        <v>402</v>
      </c>
      <c r="G137" s="83" t="n">
        <v>205.85</v>
      </c>
      <c r="H137" s="84" t="n">
        <v>226.98</v>
      </c>
      <c r="I137" s="85" t="n">
        <f aca="false">TRUNC(F137*G137,2)</f>
        <v>411.7</v>
      </c>
      <c r="J137" s="85" t="n">
        <f aca="false">TRUNC(F137*H137,2)</f>
        <v>453.96</v>
      </c>
    </row>
    <row r="138" customFormat="false" ht="17.6" hidden="false" customHeight="false" outlineLevel="0" collapsed="false">
      <c r="A138" s="80" t="s">
        <v>415</v>
      </c>
      <c r="B138" s="80" t="s">
        <v>416</v>
      </c>
      <c r="C138" s="69" t="s">
        <v>417</v>
      </c>
      <c r="D138" s="81" t="s">
        <v>418</v>
      </c>
      <c r="E138" s="69" t="s">
        <v>9</v>
      </c>
      <c r="F138" s="82" t="s">
        <v>419</v>
      </c>
      <c r="G138" s="83" t="n">
        <v>123.6</v>
      </c>
      <c r="H138" s="84" t="n">
        <v>123.6</v>
      </c>
      <c r="I138" s="85" t="n">
        <f aca="false">TRUNC(F138*G138,2)</f>
        <v>494.4</v>
      </c>
      <c r="J138" s="85" t="n">
        <f aca="false">TRUNC(F138*H138,2)</f>
        <v>494.4</v>
      </c>
    </row>
    <row r="139" customFormat="false" ht="17.6" hidden="false" customHeight="false" outlineLevel="0" collapsed="false">
      <c r="A139" s="80" t="s">
        <v>420</v>
      </c>
      <c r="B139" s="80" t="s">
        <v>421</v>
      </c>
      <c r="C139" s="69" t="s">
        <v>422</v>
      </c>
      <c r="D139" s="81" t="s">
        <v>423</v>
      </c>
      <c r="E139" s="69" t="s">
        <v>9</v>
      </c>
      <c r="F139" s="82" t="s">
        <v>419</v>
      </c>
      <c r="G139" s="83" t="n">
        <v>167.54</v>
      </c>
      <c r="H139" s="84" t="n">
        <v>190.65</v>
      </c>
      <c r="I139" s="85" t="n">
        <f aca="false">TRUNC(F139*G139,2)</f>
        <v>670.16</v>
      </c>
      <c r="J139" s="85" t="n">
        <f aca="false">TRUNC(F139*H139,2)</f>
        <v>762.6</v>
      </c>
    </row>
    <row r="140" customFormat="false" ht="17.6" hidden="false" customHeight="false" outlineLevel="0" collapsed="false">
      <c r="A140" s="80" t="s">
        <v>424</v>
      </c>
      <c r="B140" s="80" t="s">
        <v>425</v>
      </c>
      <c r="C140" s="69" t="s">
        <v>426</v>
      </c>
      <c r="D140" s="81" t="s">
        <v>427</v>
      </c>
      <c r="E140" s="69" t="s">
        <v>9</v>
      </c>
      <c r="F140" s="82" t="s">
        <v>402</v>
      </c>
      <c r="G140" s="83" t="n">
        <v>36.18</v>
      </c>
      <c r="H140" s="84" t="n">
        <v>36.18</v>
      </c>
      <c r="I140" s="85" t="n">
        <f aca="false">TRUNC(F140*G140,2)</f>
        <v>72.36</v>
      </c>
      <c r="J140" s="85" t="n">
        <f aca="false">TRUNC(F140*H140,2)</f>
        <v>72.36</v>
      </c>
    </row>
    <row r="141" customFormat="false" ht="17.6" hidden="false" customHeight="false" outlineLevel="0" collapsed="false">
      <c r="A141" s="80" t="s">
        <v>428</v>
      </c>
      <c r="B141" s="80" t="s">
        <v>429</v>
      </c>
      <c r="C141" s="69" t="s">
        <v>430</v>
      </c>
      <c r="D141" s="81" t="s">
        <v>431</v>
      </c>
      <c r="E141" s="69" t="s">
        <v>9</v>
      </c>
      <c r="F141" s="82" t="s">
        <v>402</v>
      </c>
      <c r="G141" s="83" t="n">
        <v>343.04</v>
      </c>
      <c r="H141" s="84" t="n">
        <v>369.45</v>
      </c>
      <c r="I141" s="85" t="n">
        <f aca="false">TRUNC(F141*G141,2)</f>
        <v>686.08</v>
      </c>
      <c r="J141" s="85" t="n">
        <f aca="false">TRUNC(F141*H141,2)</f>
        <v>738.9</v>
      </c>
    </row>
    <row r="142" customFormat="false" ht="12.8" hidden="false" customHeight="false" outlineLevel="0" collapsed="false">
      <c r="A142" s="80" t="s">
        <v>432</v>
      </c>
      <c r="B142" s="80" t="s">
        <v>433</v>
      </c>
      <c r="C142" s="69" t="s">
        <v>434</v>
      </c>
      <c r="D142" s="81" t="s">
        <v>435</v>
      </c>
      <c r="E142" s="69" t="s">
        <v>9</v>
      </c>
      <c r="F142" s="82" t="s">
        <v>21</v>
      </c>
      <c r="G142" s="83" t="n">
        <v>62.79</v>
      </c>
      <c r="H142" s="84" t="n">
        <v>62.79</v>
      </c>
      <c r="I142" s="85" t="n">
        <f aca="false">TRUNC(F142*G142,2)</f>
        <v>62.79</v>
      </c>
      <c r="J142" s="85" t="n">
        <f aca="false">TRUNC(F142*H142,2)</f>
        <v>62.79</v>
      </c>
    </row>
    <row r="143" customFormat="false" ht="17.6" hidden="false" customHeight="false" outlineLevel="0" collapsed="false">
      <c r="A143" s="80" t="s">
        <v>436</v>
      </c>
      <c r="B143" s="80" t="s">
        <v>437</v>
      </c>
      <c r="C143" s="69" t="s">
        <v>438</v>
      </c>
      <c r="D143" s="81" t="s">
        <v>439</v>
      </c>
      <c r="E143" s="69" t="s">
        <v>9</v>
      </c>
      <c r="F143" s="82" t="s">
        <v>440</v>
      </c>
      <c r="G143" s="83" t="n">
        <v>60.76</v>
      </c>
      <c r="H143" s="84" t="n">
        <v>60.76</v>
      </c>
      <c r="I143" s="85" t="n">
        <f aca="false">TRUNC(F143*G143,2)</f>
        <v>425.32</v>
      </c>
      <c r="J143" s="85" t="n">
        <f aca="false">TRUNC(F143*H143,2)</f>
        <v>425.32</v>
      </c>
    </row>
    <row r="144" customFormat="false" ht="12.8" hidden="false" customHeight="false" outlineLevel="0" collapsed="false">
      <c r="A144" s="80" t="s">
        <v>441</v>
      </c>
      <c r="B144" s="80" t="s">
        <v>442</v>
      </c>
      <c r="C144" s="69" t="s">
        <v>443</v>
      </c>
      <c r="D144" s="81" t="s">
        <v>444</v>
      </c>
      <c r="E144" s="69" t="s">
        <v>9</v>
      </c>
      <c r="F144" s="82" t="s">
        <v>445</v>
      </c>
      <c r="G144" s="83" t="n">
        <v>25</v>
      </c>
      <c r="H144" s="84" t="n">
        <v>28.83</v>
      </c>
      <c r="I144" s="85" t="n">
        <f aca="false">TRUNC(F144*G144,2)</f>
        <v>150</v>
      </c>
      <c r="J144" s="85" t="n">
        <f aca="false">TRUNC(F144*H144,2)</f>
        <v>172.98</v>
      </c>
    </row>
    <row r="145" customFormat="false" ht="12.8" hidden="false" customHeight="false" outlineLevel="0" collapsed="false">
      <c r="A145" s="80" t="s">
        <v>446</v>
      </c>
      <c r="B145" s="80" t="s">
        <v>447</v>
      </c>
      <c r="C145" s="69" t="s">
        <v>448</v>
      </c>
      <c r="D145" s="81" t="s">
        <v>449</v>
      </c>
      <c r="E145" s="69" t="s">
        <v>9</v>
      </c>
      <c r="F145" s="82" t="s">
        <v>419</v>
      </c>
      <c r="G145" s="83" t="n">
        <v>29.68</v>
      </c>
      <c r="H145" s="84" t="n">
        <v>29.68</v>
      </c>
      <c r="I145" s="85" t="n">
        <f aca="false">TRUNC(F145*G145,2)</f>
        <v>118.72</v>
      </c>
      <c r="J145" s="85" t="n">
        <f aca="false">TRUNC(F145*H145,2)</f>
        <v>118.72</v>
      </c>
    </row>
    <row r="146" customFormat="false" ht="12.8" hidden="false" customHeight="false" outlineLevel="0" collapsed="false">
      <c r="A146" s="80" t="s">
        <v>450</v>
      </c>
      <c r="B146" s="80" t="s">
        <v>451</v>
      </c>
      <c r="C146" s="69" t="s">
        <v>452</v>
      </c>
      <c r="D146" s="81" t="s">
        <v>453</v>
      </c>
      <c r="E146" s="69" t="s">
        <v>9</v>
      </c>
      <c r="F146" s="82" t="s">
        <v>419</v>
      </c>
      <c r="G146" s="83" t="n">
        <v>34.9</v>
      </c>
      <c r="H146" s="84" t="n">
        <v>38.73</v>
      </c>
      <c r="I146" s="85" t="n">
        <f aca="false">TRUNC(F146*G146,2)</f>
        <v>139.6</v>
      </c>
      <c r="J146" s="85" t="n">
        <f aca="false">TRUNC(F146*H146,2)</f>
        <v>154.92</v>
      </c>
    </row>
    <row r="147" customFormat="false" ht="3.7" hidden="false" customHeight="true" outlineLevel="0" collapsed="false">
      <c r="A147" s="86"/>
      <c r="B147" s="86"/>
      <c r="C147" s="86"/>
      <c r="D147" s="86"/>
      <c r="E147" s="86"/>
      <c r="F147" s="87"/>
      <c r="G147" s="86"/>
      <c r="H147" s="86"/>
      <c r="I147" s="86"/>
      <c r="J147" s="86"/>
    </row>
    <row r="148" customFormat="false" ht="12.8" hidden="false" customHeight="false" outlineLevel="0" collapsed="false">
      <c r="A148" s="72" t="s">
        <v>454</v>
      </c>
      <c r="B148" s="73"/>
      <c r="C148" s="73"/>
      <c r="D148" s="73"/>
      <c r="E148" s="74"/>
      <c r="F148" s="75"/>
      <c r="G148" s="76"/>
      <c r="H148" s="77" t="s">
        <v>16</v>
      </c>
      <c r="I148" s="91" t="n">
        <f aca="false">SUM(I149:I154)</f>
        <v>32143.16</v>
      </c>
      <c r="J148" s="91" t="n">
        <f aca="false">SUM(J149:J154)</f>
        <v>33154.83</v>
      </c>
    </row>
    <row r="149" customFormat="false" ht="12.8" hidden="false" customHeight="false" outlineLevel="0" collapsed="false">
      <c r="A149" s="80" t="s">
        <v>455</v>
      </c>
      <c r="B149" s="80" t="s">
        <v>456</v>
      </c>
      <c r="C149" s="69" t="s">
        <v>457</v>
      </c>
      <c r="D149" s="81" t="s">
        <v>458</v>
      </c>
      <c r="E149" s="69" t="s">
        <v>9</v>
      </c>
      <c r="F149" s="82" t="s">
        <v>21</v>
      </c>
      <c r="G149" s="83" t="n">
        <v>51.91</v>
      </c>
      <c r="H149" s="84" t="n">
        <v>52.1</v>
      </c>
      <c r="I149" s="85" t="n">
        <f aca="false">TRUNC(F149*G149,2)</f>
        <v>51.91</v>
      </c>
      <c r="J149" s="85" t="n">
        <f aca="false">TRUNC(F149*H149,2)</f>
        <v>52.1</v>
      </c>
    </row>
    <row r="150" customFormat="false" ht="12.8" hidden="false" customHeight="false" outlineLevel="0" collapsed="false">
      <c r="A150" s="80" t="s">
        <v>459</v>
      </c>
      <c r="B150" s="80" t="s">
        <v>460</v>
      </c>
      <c r="C150" s="69" t="s">
        <v>460</v>
      </c>
      <c r="D150" s="81" t="s">
        <v>461</v>
      </c>
      <c r="E150" s="69" t="s">
        <v>9</v>
      </c>
      <c r="F150" s="82" t="n">
        <v>7</v>
      </c>
      <c r="G150" s="83" t="s">
        <v>462</v>
      </c>
      <c r="H150" s="84" t="s">
        <v>463</v>
      </c>
      <c r="I150" s="85" t="n">
        <f aca="false">TRUNC(F150*G150,2)</f>
        <v>440.16</v>
      </c>
      <c r="J150" s="85" t="n">
        <f aca="false">TRUNC(F150*H150,2)</f>
        <v>474.32</v>
      </c>
    </row>
    <row r="151" customFormat="false" ht="12.8" hidden="false" customHeight="false" outlineLevel="0" collapsed="false">
      <c r="A151" s="80" t="s">
        <v>464</v>
      </c>
      <c r="B151" s="80" t="s">
        <v>465</v>
      </c>
      <c r="C151" s="69" t="s">
        <v>465</v>
      </c>
      <c r="D151" s="81" t="s">
        <v>466</v>
      </c>
      <c r="E151" s="69" t="s">
        <v>9</v>
      </c>
      <c r="F151" s="82" t="n">
        <v>1</v>
      </c>
      <c r="G151" s="83" t="s">
        <v>467</v>
      </c>
      <c r="H151" s="84" t="s">
        <v>468</v>
      </c>
      <c r="I151" s="85" t="n">
        <f aca="false">TRUNC(F151*G151,2)</f>
        <v>33.29</v>
      </c>
      <c r="J151" s="85" t="n">
        <f aca="false">TRUNC(F151*H151,2)</f>
        <v>35.79</v>
      </c>
    </row>
    <row r="152" customFormat="false" ht="25.75" hidden="false" customHeight="false" outlineLevel="0" collapsed="false">
      <c r="A152" s="80" t="s">
        <v>469</v>
      </c>
      <c r="B152" s="80" t="s">
        <v>470</v>
      </c>
      <c r="C152" s="69" t="s">
        <v>471</v>
      </c>
      <c r="D152" s="81" t="s">
        <v>472</v>
      </c>
      <c r="E152" s="69" t="s">
        <v>9</v>
      </c>
      <c r="F152" s="82" t="s">
        <v>21</v>
      </c>
      <c r="G152" s="83" t="n">
        <v>300.5</v>
      </c>
      <c r="H152" s="84" t="n">
        <v>303.8</v>
      </c>
      <c r="I152" s="85" t="n">
        <f aca="false">TRUNC(F152*G152,2)</f>
        <v>300.5</v>
      </c>
      <c r="J152" s="85" t="n">
        <f aca="false">TRUNC(F152*H152,2)</f>
        <v>303.8</v>
      </c>
    </row>
    <row r="153" customFormat="false" ht="17.6" hidden="false" customHeight="false" outlineLevel="0" collapsed="false">
      <c r="A153" s="80" t="s">
        <v>473</v>
      </c>
      <c r="B153" s="80" t="s">
        <v>474</v>
      </c>
      <c r="C153" s="69" t="s">
        <v>475</v>
      </c>
      <c r="D153" s="81" t="s">
        <v>476</v>
      </c>
      <c r="E153" s="69" t="s">
        <v>9</v>
      </c>
      <c r="F153" s="82" t="s">
        <v>477</v>
      </c>
      <c r="G153" s="83" t="n">
        <v>245.41</v>
      </c>
      <c r="H153" s="84" t="n">
        <v>253</v>
      </c>
      <c r="I153" s="85" t="n">
        <f aca="false">TRUNC(F153*G153,2)</f>
        <v>30921.66</v>
      </c>
      <c r="J153" s="85" t="n">
        <f aca="false">TRUNC(F153*H153,2)</f>
        <v>31878</v>
      </c>
    </row>
    <row r="154" customFormat="false" ht="17.6" hidden="false" customHeight="false" outlineLevel="0" collapsed="false">
      <c r="A154" s="80" t="s">
        <v>478</v>
      </c>
      <c r="B154" s="80" t="s">
        <v>479</v>
      </c>
      <c r="C154" s="69" t="s">
        <v>480</v>
      </c>
      <c r="D154" s="81" t="s">
        <v>481</v>
      </c>
      <c r="E154" s="69" t="s">
        <v>9</v>
      </c>
      <c r="F154" s="82" t="s">
        <v>402</v>
      </c>
      <c r="G154" s="83" t="n">
        <v>197.82</v>
      </c>
      <c r="H154" s="84" t="n">
        <v>205.41</v>
      </c>
      <c r="I154" s="85" t="n">
        <f aca="false">TRUNC(F154*G154,2)</f>
        <v>395.64</v>
      </c>
      <c r="J154" s="85" t="n">
        <f aca="false">TRUNC(F154*H154,2)</f>
        <v>410.82</v>
      </c>
    </row>
    <row r="155" customFormat="false" ht="3.7" hidden="false" customHeight="true" outlineLevel="0" collapsed="false">
      <c r="A155" s="86"/>
      <c r="B155" s="86"/>
      <c r="C155" s="86"/>
      <c r="D155" s="86"/>
      <c r="E155" s="86"/>
      <c r="F155" s="87"/>
      <c r="G155" s="86"/>
      <c r="H155" s="86"/>
      <c r="I155" s="86"/>
      <c r="J155" s="86"/>
    </row>
    <row r="156" customFormat="false" ht="12.8" hidden="false" customHeight="false" outlineLevel="0" collapsed="false">
      <c r="A156" s="72" t="s">
        <v>482</v>
      </c>
      <c r="B156" s="73"/>
      <c r="C156" s="73"/>
      <c r="D156" s="73"/>
      <c r="E156" s="74"/>
      <c r="F156" s="75"/>
      <c r="G156" s="76"/>
      <c r="H156" s="77" t="s">
        <v>16</v>
      </c>
      <c r="I156" s="91" t="n">
        <f aca="false">SUM(I157:I162)</f>
        <v>3807.23</v>
      </c>
      <c r="J156" s="91" t="n">
        <f aca="false">SUM(J157:J162)</f>
        <v>4022.92</v>
      </c>
    </row>
    <row r="157" customFormat="false" ht="17.6" hidden="false" customHeight="false" outlineLevel="0" collapsed="false">
      <c r="A157" s="80" t="s">
        <v>483</v>
      </c>
      <c r="B157" s="80" t="s">
        <v>484</v>
      </c>
      <c r="C157" s="69" t="s">
        <v>485</v>
      </c>
      <c r="D157" s="81" t="s">
        <v>486</v>
      </c>
      <c r="E157" s="69" t="s">
        <v>9</v>
      </c>
      <c r="F157" s="82" t="s">
        <v>487</v>
      </c>
      <c r="G157" s="83" t="n">
        <v>205.33</v>
      </c>
      <c r="H157" s="84" t="n">
        <v>231.74</v>
      </c>
      <c r="I157" s="85" t="n">
        <f aca="false">TRUNC(F157*G157,2)</f>
        <v>1026.65</v>
      </c>
      <c r="J157" s="85" t="n">
        <f aca="false">TRUNC(F157*H157,2)</f>
        <v>1158.7</v>
      </c>
    </row>
    <row r="158" customFormat="false" ht="12.8" hidden="false" customHeight="false" outlineLevel="0" collapsed="false">
      <c r="A158" s="80" t="s">
        <v>488</v>
      </c>
      <c r="B158" s="80" t="n">
        <v>39599</v>
      </c>
      <c r="C158" s="69" t="n">
        <v>39599</v>
      </c>
      <c r="D158" s="81" t="s">
        <v>489</v>
      </c>
      <c r="E158" s="69" t="s">
        <v>43</v>
      </c>
      <c r="F158" s="82" t="s">
        <v>490</v>
      </c>
      <c r="G158" s="83" t="n">
        <v>7.63</v>
      </c>
      <c r="H158" s="84" t="n">
        <v>7.63</v>
      </c>
      <c r="I158" s="85" t="n">
        <f aca="false">TRUNC(F158*G158,2)</f>
        <v>381.5</v>
      </c>
      <c r="J158" s="85" t="n">
        <f aca="false">TRUNC(F158*H158,2)</f>
        <v>381.5</v>
      </c>
    </row>
    <row r="159" customFormat="false" ht="17.6" hidden="false" customHeight="false" outlineLevel="0" collapsed="false">
      <c r="A159" s="80" t="s">
        <v>491</v>
      </c>
      <c r="B159" s="80" t="s">
        <v>492</v>
      </c>
      <c r="C159" s="69" t="s">
        <v>493</v>
      </c>
      <c r="D159" s="81" t="s">
        <v>494</v>
      </c>
      <c r="E159" s="69" t="s">
        <v>9</v>
      </c>
      <c r="F159" s="82" t="s">
        <v>144</v>
      </c>
      <c r="G159" s="83" t="n">
        <v>324.76</v>
      </c>
      <c r="H159" s="84" t="n">
        <v>331.36</v>
      </c>
      <c r="I159" s="85" t="n">
        <f aca="false">TRUNC(F159*G159,2)</f>
        <v>974.28</v>
      </c>
      <c r="J159" s="85" t="n">
        <f aca="false">TRUNC(F159*H159,2)</f>
        <v>994.08</v>
      </c>
      <c r="K159" s="92"/>
    </row>
    <row r="160" customFormat="false" ht="17.6" hidden="false" customHeight="false" outlineLevel="0" collapsed="false">
      <c r="A160" s="80" t="s">
        <v>495</v>
      </c>
      <c r="B160" s="80" t="s">
        <v>496</v>
      </c>
      <c r="C160" s="69" t="s">
        <v>497</v>
      </c>
      <c r="D160" s="81" t="s">
        <v>498</v>
      </c>
      <c r="E160" s="69" t="s">
        <v>9</v>
      </c>
      <c r="F160" s="82" t="s">
        <v>445</v>
      </c>
      <c r="G160" s="83" t="n">
        <v>121.27</v>
      </c>
      <c r="H160" s="84" t="n">
        <v>127.87</v>
      </c>
      <c r="I160" s="85" t="n">
        <f aca="false">TRUNC(F160*G160,2)</f>
        <v>727.62</v>
      </c>
      <c r="J160" s="85" t="n">
        <f aca="false">TRUNC(F160*H160,2)</f>
        <v>767.22</v>
      </c>
      <c r="K160" s="92"/>
    </row>
    <row r="161" customFormat="false" ht="17.6" hidden="false" customHeight="false" outlineLevel="0" collapsed="false">
      <c r="A161" s="80" t="s">
        <v>499</v>
      </c>
      <c r="B161" s="80" t="s">
        <v>500</v>
      </c>
      <c r="C161" s="69" t="s">
        <v>501</v>
      </c>
      <c r="D161" s="81" t="s">
        <v>502</v>
      </c>
      <c r="E161" s="69" t="s">
        <v>9</v>
      </c>
      <c r="F161" s="82" t="s">
        <v>402</v>
      </c>
      <c r="G161" s="83" t="n">
        <v>269.55</v>
      </c>
      <c r="H161" s="84" t="n">
        <v>276.15</v>
      </c>
      <c r="I161" s="85" t="n">
        <f aca="false">TRUNC(F161*G161,2)</f>
        <v>539.1</v>
      </c>
      <c r="J161" s="85" t="n">
        <f aca="false">TRUNC(F161*H161,2)</f>
        <v>552.3</v>
      </c>
      <c r="K161" s="92"/>
    </row>
    <row r="162" customFormat="false" ht="12.8" hidden="false" customHeight="false" outlineLevel="0" collapsed="false">
      <c r="A162" s="80" t="s">
        <v>503</v>
      </c>
      <c r="B162" s="80" t="s">
        <v>504</v>
      </c>
      <c r="C162" s="69" t="s">
        <v>505</v>
      </c>
      <c r="D162" s="81" t="s">
        <v>506</v>
      </c>
      <c r="E162" s="69" t="s">
        <v>43</v>
      </c>
      <c r="F162" s="82" t="s">
        <v>507</v>
      </c>
      <c r="G162" s="83" t="n">
        <v>49.4</v>
      </c>
      <c r="H162" s="84" t="n">
        <v>52.85</v>
      </c>
      <c r="I162" s="85" t="n">
        <f aca="false">TRUNC(F162*G162,2)</f>
        <v>158.08</v>
      </c>
      <c r="J162" s="85" t="n">
        <f aca="false">TRUNC(F162*H162,2)</f>
        <v>169.12</v>
      </c>
      <c r="K162" s="92"/>
    </row>
    <row r="163" customFormat="false" ht="3.7" hidden="false" customHeight="true" outlineLevel="0" collapsed="false">
      <c r="A163" s="86"/>
      <c r="B163" s="86"/>
      <c r="C163" s="86"/>
      <c r="D163" s="86"/>
      <c r="E163" s="86"/>
      <c r="F163" s="87"/>
      <c r="G163" s="86"/>
      <c r="H163" s="86"/>
      <c r="I163" s="86"/>
      <c r="J163" s="86"/>
    </row>
    <row r="164" customFormat="false" ht="12.8" hidden="false" customHeight="false" outlineLevel="0" collapsed="false">
      <c r="A164" s="72" t="s">
        <v>508</v>
      </c>
      <c r="B164" s="73"/>
      <c r="C164" s="73"/>
      <c r="D164" s="73"/>
      <c r="E164" s="74"/>
      <c r="F164" s="75"/>
      <c r="G164" s="76"/>
      <c r="H164" s="77" t="s">
        <v>16</v>
      </c>
      <c r="I164" s="91" t="n">
        <f aca="false">SUM(I165:I174)</f>
        <v>47936.7</v>
      </c>
      <c r="J164" s="91" t="n">
        <f aca="false">SUM(J165:J174)</f>
        <v>52923.91</v>
      </c>
    </row>
    <row r="165" customFormat="false" ht="25.75" hidden="false" customHeight="false" outlineLevel="0" collapsed="false">
      <c r="A165" s="80" t="s">
        <v>509</v>
      </c>
      <c r="B165" s="80" t="s">
        <v>510</v>
      </c>
      <c r="C165" s="69" t="s">
        <v>511</v>
      </c>
      <c r="D165" s="81" t="s">
        <v>512</v>
      </c>
      <c r="E165" s="69" t="s">
        <v>32</v>
      </c>
      <c r="F165" s="82" t="s">
        <v>513</v>
      </c>
      <c r="G165" s="83" t="n">
        <v>28.45</v>
      </c>
      <c r="H165" s="84" t="n">
        <v>31.47</v>
      </c>
      <c r="I165" s="85" t="n">
        <f aca="false">TRUNC(F165*G165,2)</f>
        <v>5377.05</v>
      </c>
      <c r="J165" s="85" t="n">
        <f aca="false">TRUNC(F165*H165,2)</f>
        <v>5947.83</v>
      </c>
    </row>
    <row r="166" customFormat="false" ht="25.75" hidden="false" customHeight="false" outlineLevel="0" collapsed="false">
      <c r="A166" s="80" t="s">
        <v>514</v>
      </c>
      <c r="B166" s="80" t="s">
        <v>515</v>
      </c>
      <c r="C166" s="69" t="s">
        <v>516</v>
      </c>
      <c r="D166" s="81" t="s">
        <v>517</v>
      </c>
      <c r="E166" s="69" t="s">
        <v>32</v>
      </c>
      <c r="F166" s="82" t="s">
        <v>518</v>
      </c>
      <c r="G166" s="83" t="n">
        <v>13.88</v>
      </c>
      <c r="H166" s="84" t="n">
        <v>15.34</v>
      </c>
      <c r="I166" s="85" t="n">
        <f aca="false">TRUNC(F166*G166,2)</f>
        <v>24131.21</v>
      </c>
      <c r="J166" s="85" t="n">
        <f aca="false">TRUNC(F166*H166,2)</f>
        <v>26669.51</v>
      </c>
    </row>
    <row r="167" customFormat="false" ht="17.6" hidden="false" customHeight="false" outlineLevel="0" collapsed="false">
      <c r="A167" s="80" t="s">
        <v>519</v>
      </c>
      <c r="B167" s="80" t="s">
        <v>520</v>
      </c>
      <c r="C167" s="69" t="s">
        <v>521</v>
      </c>
      <c r="D167" s="81" t="s">
        <v>522</v>
      </c>
      <c r="E167" s="69" t="s">
        <v>32</v>
      </c>
      <c r="F167" s="82" t="s">
        <v>523</v>
      </c>
      <c r="G167" s="83" t="n">
        <v>15.5</v>
      </c>
      <c r="H167" s="84" t="n">
        <v>17.06</v>
      </c>
      <c r="I167" s="85" t="n">
        <f aca="false">TRUNC(F167*G167,2)</f>
        <v>752.06</v>
      </c>
      <c r="J167" s="85" t="n">
        <f aca="false">TRUNC(F167*H167,2)</f>
        <v>827.75</v>
      </c>
    </row>
    <row r="168" customFormat="false" ht="25.75" hidden="false" customHeight="false" outlineLevel="0" collapsed="false">
      <c r="A168" s="80" t="s">
        <v>524</v>
      </c>
      <c r="B168" s="80" t="s">
        <v>525</v>
      </c>
      <c r="C168" s="69" t="s">
        <v>526</v>
      </c>
      <c r="D168" s="81" t="s">
        <v>527</v>
      </c>
      <c r="E168" s="69" t="s">
        <v>32</v>
      </c>
      <c r="F168" s="82" t="s">
        <v>528</v>
      </c>
      <c r="G168" s="83" t="n">
        <v>15.06</v>
      </c>
      <c r="H168" s="84" t="n">
        <v>16.77</v>
      </c>
      <c r="I168" s="85" t="n">
        <f aca="false">TRUNC(F168*G168,2)</f>
        <v>7098.68</v>
      </c>
      <c r="J168" s="85" t="n">
        <f aca="false">TRUNC(F168*H168,2)</f>
        <v>7904.7</v>
      </c>
    </row>
    <row r="169" customFormat="false" ht="12.8" hidden="false" customHeight="false" outlineLevel="0" collapsed="false">
      <c r="A169" s="80" t="s">
        <v>529</v>
      </c>
      <c r="B169" s="80" t="s">
        <v>530</v>
      </c>
      <c r="C169" s="69" t="s">
        <v>531</v>
      </c>
      <c r="D169" s="81" t="s">
        <v>532</v>
      </c>
      <c r="E169" s="69" t="s">
        <v>32</v>
      </c>
      <c r="F169" s="82" t="s">
        <v>533</v>
      </c>
      <c r="G169" s="83" t="n">
        <v>17.56</v>
      </c>
      <c r="H169" s="84" t="n">
        <v>19.27</v>
      </c>
      <c r="I169" s="85" t="n">
        <f aca="false">TRUNC(F169*G169,2)</f>
        <v>6637.32</v>
      </c>
      <c r="J169" s="85" t="n">
        <f aca="false">TRUNC(F169*H169,2)</f>
        <v>7283.67</v>
      </c>
    </row>
    <row r="170" customFormat="false" ht="17.6" hidden="false" customHeight="false" outlineLevel="0" collapsed="false">
      <c r="A170" s="80" t="s">
        <v>534</v>
      </c>
      <c r="B170" s="80" t="s">
        <v>535</v>
      </c>
      <c r="C170" s="69" t="s">
        <v>536</v>
      </c>
      <c r="D170" s="81" t="s">
        <v>537</v>
      </c>
      <c r="E170" s="69" t="s">
        <v>32</v>
      </c>
      <c r="F170" s="82" t="s">
        <v>538</v>
      </c>
      <c r="G170" s="83" t="n">
        <v>48.67</v>
      </c>
      <c r="H170" s="84" t="n">
        <v>52.85</v>
      </c>
      <c r="I170" s="85" t="n">
        <f aca="false">TRUNC(F170*G170,2)</f>
        <v>624.92</v>
      </c>
      <c r="J170" s="85" t="n">
        <f aca="false">TRUNC(F170*H170,2)</f>
        <v>678.59</v>
      </c>
    </row>
    <row r="171" customFormat="false" ht="17.6" hidden="false" customHeight="false" outlineLevel="0" collapsed="false">
      <c r="A171" s="80" t="s">
        <v>539</v>
      </c>
      <c r="B171" s="80" t="s">
        <v>540</v>
      </c>
      <c r="C171" s="69" t="s">
        <v>541</v>
      </c>
      <c r="D171" s="81" t="s">
        <v>542</v>
      </c>
      <c r="E171" s="69" t="s">
        <v>32</v>
      </c>
      <c r="F171" s="82" t="s">
        <v>543</v>
      </c>
      <c r="G171" s="83" t="n">
        <v>26.35</v>
      </c>
      <c r="H171" s="84" t="n">
        <v>27.66</v>
      </c>
      <c r="I171" s="85" t="n">
        <f aca="false">TRUNC(F171*G171,2)</f>
        <v>94.33</v>
      </c>
      <c r="J171" s="85" t="n">
        <f aca="false">TRUNC(F171*H171,2)</f>
        <v>99.02</v>
      </c>
    </row>
    <row r="172" customFormat="false" ht="17.6" hidden="false" customHeight="false" outlineLevel="0" collapsed="false">
      <c r="A172" s="80" t="s">
        <v>544</v>
      </c>
      <c r="B172" s="80" t="s">
        <v>545</v>
      </c>
      <c r="C172" s="69" t="s">
        <v>546</v>
      </c>
      <c r="D172" s="81" t="s">
        <v>547</v>
      </c>
      <c r="E172" s="69" t="s">
        <v>32</v>
      </c>
      <c r="F172" s="82" t="s">
        <v>548</v>
      </c>
      <c r="G172" s="83" t="n">
        <v>10.73</v>
      </c>
      <c r="H172" s="84" t="n">
        <v>11.39</v>
      </c>
      <c r="I172" s="85" t="n">
        <f aca="false">TRUNC(F172*G172,2)</f>
        <v>302.26</v>
      </c>
      <c r="J172" s="85" t="n">
        <f aca="false">TRUNC(F172*H172,2)</f>
        <v>320.85</v>
      </c>
    </row>
    <row r="173" customFormat="false" ht="17.6" hidden="false" customHeight="false" outlineLevel="0" collapsed="false">
      <c r="A173" s="80" t="s">
        <v>549</v>
      </c>
      <c r="B173" s="80" t="s">
        <v>550</v>
      </c>
      <c r="C173" s="69" t="s">
        <v>551</v>
      </c>
      <c r="D173" s="81" t="s">
        <v>552</v>
      </c>
      <c r="E173" s="69" t="s">
        <v>32</v>
      </c>
      <c r="F173" s="82" t="s">
        <v>553</v>
      </c>
      <c r="G173" s="83" t="n">
        <v>16.93</v>
      </c>
      <c r="H173" s="84" t="n">
        <v>18.5</v>
      </c>
      <c r="I173" s="85" t="n">
        <f aca="false">TRUNC(F173*G173,2)</f>
        <v>2549.15</v>
      </c>
      <c r="J173" s="85" t="n">
        <f aca="false">TRUNC(F173*H173,2)</f>
        <v>2785.54</v>
      </c>
    </row>
    <row r="174" customFormat="false" ht="17.6" hidden="false" customHeight="false" outlineLevel="0" collapsed="false">
      <c r="A174" s="80" t="s">
        <v>554</v>
      </c>
      <c r="B174" s="80" t="s">
        <v>555</v>
      </c>
      <c r="C174" s="69" t="s">
        <v>556</v>
      </c>
      <c r="D174" s="81" t="s">
        <v>557</v>
      </c>
      <c r="E174" s="69" t="s">
        <v>32</v>
      </c>
      <c r="F174" s="82" t="s">
        <v>558</v>
      </c>
      <c r="G174" s="83" t="n">
        <v>15.8</v>
      </c>
      <c r="H174" s="84" t="n">
        <v>17.37</v>
      </c>
      <c r="I174" s="85" t="n">
        <f aca="false">TRUNC(F174*G174,2)</f>
        <v>369.72</v>
      </c>
      <c r="J174" s="85" t="n">
        <f aca="false">TRUNC(F174*H174,2)</f>
        <v>406.45</v>
      </c>
    </row>
    <row r="175" customFormat="false" ht="3.7" hidden="false" customHeight="true" outlineLevel="0" collapsed="false">
      <c r="A175" s="86"/>
      <c r="B175" s="86"/>
      <c r="C175" s="86"/>
      <c r="D175" s="86"/>
      <c r="E175" s="86"/>
      <c r="F175" s="87"/>
      <c r="G175" s="86"/>
      <c r="H175" s="86"/>
      <c r="I175" s="86"/>
      <c r="J175" s="86"/>
    </row>
    <row r="176" customFormat="false" ht="12.8" hidden="false" customHeight="false" outlineLevel="0" collapsed="false">
      <c r="A176" s="72" t="s">
        <v>559</v>
      </c>
      <c r="B176" s="73"/>
      <c r="C176" s="73"/>
      <c r="D176" s="73"/>
      <c r="E176" s="74"/>
      <c r="F176" s="75"/>
      <c r="G176" s="76"/>
      <c r="H176" s="77" t="s">
        <v>16</v>
      </c>
      <c r="I176" s="78" t="n">
        <f aca="false">+I177</f>
        <v>13090.87</v>
      </c>
      <c r="J176" s="78" t="n">
        <f aca="false">+J177</f>
        <v>14173.25</v>
      </c>
    </row>
    <row r="177" customFormat="false" ht="12.8" hidden="false" customHeight="false" outlineLevel="0" collapsed="false">
      <c r="A177" s="80" t="s">
        <v>560</v>
      </c>
      <c r="B177" s="80" t="s">
        <v>561</v>
      </c>
      <c r="C177" s="69" t="s">
        <v>562</v>
      </c>
      <c r="D177" s="81" t="s">
        <v>563</v>
      </c>
      <c r="E177" s="69" t="s">
        <v>43</v>
      </c>
      <c r="F177" s="82" t="s">
        <v>564</v>
      </c>
      <c r="G177" s="83" t="n">
        <v>149.61</v>
      </c>
      <c r="H177" s="84" t="n">
        <v>161.98</v>
      </c>
      <c r="I177" s="85" t="n">
        <f aca="false">TRUNC(F177*G177,2)</f>
        <v>13090.87</v>
      </c>
      <c r="J177" s="85" t="n">
        <f aca="false">TRUNC(F177*H177,2)</f>
        <v>14173.25</v>
      </c>
    </row>
    <row r="178" customFormat="false" ht="3.7" hidden="false" customHeight="true" outlineLevel="0" collapsed="false">
      <c r="A178" s="86"/>
      <c r="B178" s="86"/>
      <c r="C178" s="86"/>
      <c r="D178" s="86"/>
      <c r="E178" s="86"/>
      <c r="F178" s="87"/>
      <c r="G178" s="86"/>
      <c r="H178" s="86"/>
      <c r="I178" s="86"/>
      <c r="J178" s="86"/>
    </row>
    <row r="179" customFormat="false" ht="12.8" hidden="false" customHeight="false" outlineLevel="0" collapsed="false">
      <c r="A179" s="72" t="s">
        <v>565</v>
      </c>
      <c r="B179" s="73"/>
      <c r="C179" s="73"/>
      <c r="D179" s="73"/>
      <c r="E179" s="74"/>
      <c r="F179" s="75"/>
      <c r="G179" s="76"/>
      <c r="H179" s="77" t="s">
        <v>16</v>
      </c>
      <c r="I179" s="78" t="n">
        <f aca="false">SUM(I180:I191)</f>
        <v>35648.22</v>
      </c>
      <c r="J179" s="78" t="n">
        <f aca="false">SUM(J180:J191)</f>
        <v>37569.58</v>
      </c>
    </row>
    <row r="180" customFormat="false" ht="12.8" hidden="false" customHeight="false" outlineLevel="0" collapsed="false">
      <c r="A180" s="80" t="s">
        <v>566</v>
      </c>
      <c r="B180" s="80" t="s">
        <v>567</v>
      </c>
      <c r="C180" s="69" t="s">
        <v>568</v>
      </c>
      <c r="D180" s="81" t="s">
        <v>569</v>
      </c>
      <c r="E180" s="69" t="s">
        <v>32</v>
      </c>
      <c r="F180" s="82" t="s">
        <v>570</v>
      </c>
      <c r="G180" s="83" t="n">
        <v>6.3</v>
      </c>
      <c r="H180" s="84" t="n">
        <v>7.26</v>
      </c>
      <c r="I180" s="85" t="n">
        <f aca="false">TRUNC(F180*G180,2)</f>
        <v>7707.42</v>
      </c>
      <c r="J180" s="85" t="n">
        <f aca="false">TRUNC(F180*H180,2)</f>
        <v>8881.88</v>
      </c>
    </row>
    <row r="181" customFormat="false" ht="25.75" hidden="false" customHeight="false" outlineLevel="0" collapsed="false">
      <c r="A181" s="80" t="s">
        <v>571</v>
      </c>
      <c r="B181" s="80" t="s">
        <v>572</v>
      </c>
      <c r="C181" s="69" t="s">
        <v>573</v>
      </c>
      <c r="D181" s="81" t="s">
        <v>574</v>
      </c>
      <c r="E181" s="69" t="s">
        <v>9</v>
      </c>
      <c r="F181" s="82" t="s">
        <v>21</v>
      </c>
      <c r="G181" s="83" t="n">
        <v>720.27</v>
      </c>
      <c r="H181" s="84" t="n">
        <v>829.78</v>
      </c>
      <c r="I181" s="85" t="n">
        <f aca="false">TRUNC(F181*G181,2)</f>
        <v>720.27</v>
      </c>
      <c r="J181" s="85" t="n">
        <f aca="false">TRUNC(F181*H181,2)</f>
        <v>829.78</v>
      </c>
    </row>
    <row r="182" customFormat="false" ht="17.6" hidden="false" customHeight="false" outlineLevel="0" collapsed="false">
      <c r="A182" s="80" t="s">
        <v>575</v>
      </c>
      <c r="B182" s="80" t="s">
        <v>576</v>
      </c>
      <c r="C182" s="69" t="s">
        <v>577</v>
      </c>
      <c r="D182" s="81" t="s">
        <v>578</v>
      </c>
      <c r="E182" s="69" t="s">
        <v>9</v>
      </c>
      <c r="F182" s="82" t="s">
        <v>21</v>
      </c>
      <c r="G182" s="83" t="n">
        <v>791.13</v>
      </c>
      <c r="H182" s="84" t="n">
        <v>796.88</v>
      </c>
      <c r="I182" s="85" t="n">
        <f aca="false">TRUNC(F182*G182,2)</f>
        <v>791.13</v>
      </c>
      <c r="J182" s="85" t="n">
        <f aca="false">TRUNC(F182*H182,2)</f>
        <v>796.88</v>
      </c>
    </row>
    <row r="183" customFormat="false" ht="25.75" hidden="false" customHeight="false" outlineLevel="0" collapsed="false">
      <c r="A183" s="80" t="s">
        <v>579</v>
      </c>
      <c r="B183" s="80" t="s">
        <v>580</v>
      </c>
      <c r="C183" s="69" t="s">
        <v>581</v>
      </c>
      <c r="D183" s="81" t="s">
        <v>582</v>
      </c>
      <c r="E183" s="69" t="s">
        <v>9</v>
      </c>
      <c r="F183" s="82" t="s">
        <v>21</v>
      </c>
      <c r="G183" s="83" t="n">
        <v>11782.9</v>
      </c>
      <c r="H183" s="84" t="n">
        <v>11796.1</v>
      </c>
      <c r="I183" s="85" t="n">
        <f aca="false">TRUNC(F183*G183,2)</f>
        <v>11782.9</v>
      </c>
      <c r="J183" s="85" t="n">
        <f aca="false">TRUNC(F183*H183,2)</f>
        <v>11796.1</v>
      </c>
    </row>
    <row r="184" customFormat="false" ht="12.8" hidden="false" customHeight="false" outlineLevel="0" collapsed="false">
      <c r="A184" s="80" t="s">
        <v>583</v>
      </c>
      <c r="B184" s="80" t="s">
        <v>584</v>
      </c>
      <c r="C184" s="69" t="s">
        <v>585</v>
      </c>
      <c r="D184" s="81" t="s">
        <v>586</v>
      </c>
      <c r="E184" s="69" t="s">
        <v>9</v>
      </c>
      <c r="F184" s="82" t="s">
        <v>402</v>
      </c>
      <c r="G184" s="83" t="n">
        <v>428.77</v>
      </c>
      <c r="H184" s="84" t="n">
        <v>433.2</v>
      </c>
      <c r="I184" s="85" t="n">
        <f aca="false">TRUNC(F184*G184,2)</f>
        <v>857.54</v>
      </c>
      <c r="J184" s="85" t="n">
        <f aca="false">TRUNC(F184*H184,2)</f>
        <v>866.4</v>
      </c>
    </row>
    <row r="185" customFormat="false" ht="17.6" hidden="false" customHeight="false" outlineLevel="0" collapsed="false">
      <c r="A185" s="80" t="s">
        <v>587</v>
      </c>
      <c r="B185" s="80" t="s">
        <v>588</v>
      </c>
      <c r="C185" s="69" t="s">
        <v>589</v>
      </c>
      <c r="D185" s="81" t="s">
        <v>590</v>
      </c>
      <c r="E185" s="69" t="s">
        <v>9</v>
      </c>
      <c r="F185" s="82" t="s">
        <v>21</v>
      </c>
      <c r="G185" s="83" t="n">
        <v>1014.12</v>
      </c>
      <c r="H185" s="84" t="n">
        <v>1022.11</v>
      </c>
      <c r="I185" s="85" t="n">
        <f aca="false">TRUNC(F185*G185,2)</f>
        <v>1014.12</v>
      </c>
      <c r="J185" s="85" t="n">
        <f aca="false">TRUNC(F185*H185,2)</f>
        <v>1022.11</v>
      </c>
    </row>
    <row r="186" customFormat="false" ht="17.6" hidden="false" customHeight="false" outlineLevel="0" collapsed="false">
      <c r="A186" s="80" t="s">
        <v>591</v>
      </c>
      <c r="B186" s="80" t="s">
        <v>592</v>
      </c>
      <c r="C186" s="69" t="s">
        <v>593</v>
      </c>
      <c r="D186" s="81" t="s">
        <v>594</v>
      </c>
      <c r="E186" s="69" t="s">
        <v>9</v>
      </c>
      <c r="F186" s="82" t="s">
        <v>595</v>
      </c>
      <c r="G186" s="83" t="n">
        <v>143.04</v>
      </c>
      <c r="H186" s="84" t="n">
        <v>143.51</v>
      </c>
      <c r="I186" s="85" t="n">
        <f aca="false">TRUNC(F186*G186,2)</f>
        <v>1144.32</v>
      </c>
      <c r="J186" s="85" t="n">
        <f aca="false">TRUNC(F186*H186,2)</f>
        <v>1148.08</v>
      </c>
    </row>
    <row r="187" customFormat="false" ht="12.8" hidden="false" customHeight="false" outlineLevel="0" collapsed="false">
      <c r="A187" s="80" t="s">
        <v>596</v>
      </c>
      <c r="B187" s="80" t="s">
        <v>597</v>
      </c>
      <c r="C187" s="69" t="s">
        <v>598</v>
      </c>
      <c r="D187" s="81" t="s">
        <v>599</v>
      </c>
      <c r="E187" s="69" t="s">
        <v>9</v>
      </c>
      <c r="F187" s="82" t="s">
        <v>600</v>
      </c>
      <c r="G187" s="83" t="n">
        <v>11.76</v>
      </c>
      <c r="H187" s="84" t="n">
        <v>13.56</v>
      </c>
      <c r="I187" s="85" t="n">
        <f aca="false">TRUNC(F187*G187,2)</f>
        <v>399.84</v>
      </c>
      <c r="J187" s="85" t="n">
        <f aca="false">TRUNC(F187*H187,2)</f>
        <v>461.04</v>
      </c>
    </row>
    <row r="188" customFormat="false" ht="12.8" hidden="false" customHeight="false" outlineLevel="0" collapsed="false">
      <c r="A188" s="80" t="s">
        <v>601</v>
      </c>
      <c r="B188" s="80" t="s">
        <v>602</v>
      </c>
      <c r="C188" s="69" t="s">
        <v>603</v>
      </c>
      <c r="D188" s="81" t="s">
        <v>604</v>
      </c>
      <c r="E188" s="69" t="s">
        <v>32</v>
      </c>
      <c r="F188" s="82" t="s">
        <v>605</v>
      </c>
      <c r="G188" s="83" t="n">
        <v>12.74</v>
      </c>
      <c r="H188" s="84" t="n">
        <v>14.69</v>
      </c>
      <c r="I188" s="85" t="n">
        <f aca="false">TRUNC(F188*G188,2)</f>
        <v>2384.29</v>
      </c>
      <c r="J188" s="85" t="n">
        <f aca="false">TRUNC(F188*H188,2)</f>
        <v>2749.23</v>
      </c>
    </row>
    <row r="189" customFormat="false" ht="12.8" hidden="false" customHeight="false" outlineLevel="0" collapsed="false">
      <c r="A189" s="80" t="s">
        <v>606</v>
      </c>
      <c r="B189" s="80" t="s">
        <v>607</v>
      </c>
      <c r="C189" s="69" t="s">
        <v>608</v>
      </c>
      <c r="D189" s="81" t="s">
        <v>609</v>
      </c>
      <c r="E189" s="69" t="s">
        <v>9</v>
      </c>
      <c r="F189" s="82" t="s">
        <v>610</v>
      </c>
      <c r="G189" s="83" t="n">
        <v>40</v>
      </c>
      <c r="H189" s="84" t="n">
        <v>40.77</v>
      </c>
      <c r="I189" s="85" t="n">
        <f aca="false">TRUNC(F189*G189,2)</f>
        <v>1080</v>
      </c>
      <c r="J189" s="85" t="n">
        <f aca="false">TRUNC(F189*H189,2)</f>
        <v>1100.79</v>
      </c>
    </row>
    <row r="190" customFormat="false" ht="17.6" hidden="false" customHeight="false" outlineLevel="0" collapsed="false">
      <c r="A190" s="80" t="s">
        <v>611</v>
      </c>
      <c r="B190" s="80" t="s">
        <v>612</v>
      </c>
      <c r="C190" s="69" t="s">
        <v>613</v>
      </c>
      <c r="D190" s="81" t="s">
        <v>614</v>
      </c>
      <c r="E190" s="69" t="s">
        <v>9</v>
      </c>
      <c r="F190" s="82" t="s">
        <v>610</v>
      </c>
      <c r="G190" s="83" t="n">
        <v>114.8</v>
      </c>
      <c r="H190" s="84" t="n">
        <v>116.71</v>
      </c>
      <c r="I190" s="85" t="n">
        <f aca="false">TRUNC(F190*G190,2)</f>
        <v>3099.6</v>
      </c>
      <c r="J190" s="85" t="n">
        <f aca="false">TRUNC(F190*H190,2)</f>
        <v>3151.17</v>
      </c>
    </row>
    <row r="191" customFormat="false" ht="17.6" hidden="false" customHeight="false" outlineLevel="0" collapsed="false">
      <c r="A191" s="93" t="s">
        <v>615</v>
      </c>
      <c r="B191" s="80" t="s">
        <v>616</v>
      </c>
      <c r="C191" s="69" t="s">
        <v>617</v>
      </c>
      <c r="D191" s="81" t="s">
        <v>618</v>
      </c>
      <c r="E191" s="69" t="s">
        <v>9</v>
      </c>
      <c r="F191" s="82" t="s">
        <v>619</v>
      </c>
      <c r="G191" s="83" t="n">
        <v>108.53</v>
      </c>
      <c r="H191" s="84" t="n">
        <v>110.84</v>
      </c>
      <c r="I191" s="85" t="n">
        <f aca="false">TRUNC(F191*G191,2)</f>
        <v>4666.79</v>
      </c>
      <c r="J191" s="85" t="n">
        <f aca="false">TRUNC(F191*H191,2)</f>
        <v>4766.12</v>
      </c>
      <c r="K191" s="94"/>
    </row>
    <row r="192" customFormat="false" ht="3.7" hidden="false" customHeight="true" outlineLevel="0" collapsed="false">
      <c r="A192" s="86"/>
      <c r="B192" s="86"/>
      <c r="C192" s="86"/>
      <c r="D192" s="86"/>
      <c r="E192" s="86"/>
      <c r="F192" s="87"/>
      <c r="G192" s="86"/>
      <c r="H192" s="86"/>
      <c r="I192" s="86"/>
      <c r="J192" s="86"/>
    </row>
    <row r="193" customFormat="false" ht="12.8" hidden="false" customHeight="true" outlineLevel="0" collapsed="false">
      <c r="A193" s="95"/>
      <c r="B193" s="73"/>
      <c r="C193" s="73"/>
      <c r="D193" s="73"/>
      <c r="E193" s="73"/>
      <c r="F193" s="96"/>
      <c r="G193" s="76"/>
      <c r="H193" s="97" t="s">
        <v>620</v>
      </c>
      <c r="I193" s="91" t="n">
        <f aca="false">+I179+I176+I164+I156+I133+I148+I123+I115+I106+I96+I92+I52+I45+I32+I25+I22+I19</f>
        <v>1826559.47</v>
      </c>
      <c r="J193" s="91" t="n">
        <f aca="false">+J179+J176+J164+J156+J133+J148+J123+J115+J106+J96+J92+J52+J45+J32+J25+J22+J19</f>
        <v>1916587.51</v>
      </c>
    </row>
    <row r="194" customFormat="false" ht="3.7" hidden="false" customHeight="true" outlineLevel="0" collapsed="false">
      <c r="A194" s="86"/>
      <c r="B194" s="86"/>
      <c r="C194" s="86"/>
      <c r="D194" s="86"/>
      <c r="E194" s="86"/>
      <c r="F194" s="87"/>
      <c r="G194" s="86"/>
      <c r="H194" s="86"/>
      <c r="I194" s="86"/>
      <c r="J194" s="86"/>
    </row>
    <row r="195" customFormat="false" ht="12.8" hidden="false" customHeight="true" outlineLevel="0" collapsed="false">
      <c r="A195" s="98"/>
      <c r="B195" s="99"/>
      <c r="C195" s="99"/>
      <c r="D195" s="99"/>
      <c r="E195" s="99"/>
      <c r="F195" s="100" t="s">
        <v>621</v>
      </c>
      <c r="G195" s="101" t="n">
        <v>0.2646</v>
      </c>
      <c r="H195" s="102" t="n">
        <v>0.2037</v>
      </c>
      <c r="I195" s="103" t="n">
        <f aca="false">TRUNC(I193*G195,2)</f>
        <v>483307.63</v>
      </c>
      <c r="J195" s="103" t="n">
        <f aca="false">TRUNC(J193*H195,2)</f>
        <v>390408.87</v>
      </c>
    </row>
    <row r="196" customFormat="false" ht="12.8" hidden="false" customHeight="false" outlineLevel="0" collapsed="false">
      <c r="A196" s="104"/>
      <c r="B196" s="105"/>
      <c r="C196" s="105"/>
      <c r="D196" s="105"/>
      <c r="E196" s="105"/>
      <c r="F196" s="106"/>
      <c r="G196" s="107"/>
      <c r="H196" s="108"/>
      <c r="I196" s="109" t="s">
        <v>13</v>
      </c>
      <c r="J196" s="109" t="s">
        <v>14</v>
      </c>
    </row>
    <row r="197" customFormat="false" ht="12.8" hidden="false" customHeight="true" outlineLevel="0" collapsed="false">
      <c r="A197" s="110"/>
      <c r="B197" s="111"/>
      <c r="C197" s="111"/>
      <c r="D197" s="111"/>
      <c r="E197" s="111"/>
      <c r="F197" s="112"/>
      <c r="G197" s="113"/>
      <c r="H197" s="114" t="s">
        <v>622</v>
      </c>
      <c r="I197" s="115" t="n">
        <f aca="false">SUM(I193+I195)</f>
        <v>2309867.1</v>
      </c>
      <c r="J197" s="115" t="n">
        <f aca="false">SUM(J193+J195)</f>
        <v>2306996.38</v>
      </c>
    </row>
    <row r="198" customFormat="false" ht="3.7" hidden="false" customHeight="true" outlineLevel="0" collapsed="false">
      <c r="A198" s="86"/>
      <c r="B198" s="86"/>
      <c r="C198" s="86"/>
      <c r="D198" s="86"/>
      <c r="E198" s="86"/>
      <c r="F198" s="87"/>
      <c r="G198" s="86"/>
      <c r="H198" s="86"/>
      <c r="I198" s="86"/>
      <c r="J198" s="86"/>
    </row>
    <row r="199" customFormat="false" ht="12.8" hidden="false" customHeight="false" outlineLevel="0" collapsed="false">
      <c r="A199" s="116"/>
      <c r="B199" s="117"/>
      <c r="C199" s="117"/>
      <c r="D199" s="118" t="s">
        <v>623</v>
      </c>
      <c r="E199" s="76"/>
      <c r="F199" s="96"/>
      <c r="G199" s="77" t="str">
        <f aca="false">IF(I197&lt;J197,"VALOR DESONERADO","VALOR ONERADO")</f>
        <v>VALOR ONERADO</v>
      </c>
      <c r="H199" s="119"/>
      <c r="I199" s="91" t="str">
        <f aca="false">IF(I197&lt;J197,I197,"")</f>
        <v/>
      </c>
      <c r="J199" s="91" t="n">
        <f aca="false">IF(J197&lt;I197,J197,"")</f>
        <v>2306996.38</v>
      </c>
    </row>
    <row r="200" customFormat="false" ht="13.8" hidden="false" customHeight="false" outlineLevel="0" collapsed="false">
      <c r="G200" s="120"/>
      <c r="H200" s="121"/>
      <c r="I200" s="120"/>
    </row>
    <row r="201" customFormat="false" ht="13.8" hidden="false" customHeight="false" outlineLevel="0" collapsed="false">
      <c r="G201" s="120"/>
      <c r="H201" s="121"/>
      <c r="I201" s="0"/>
    </row>
    <row r="202" customFormat="false" ht="12.8" hidden="false" customHeight="false" outlineLevel="0" collapsed="false">
      <c r="I202" s="0"/>
    </row>
  </sheetData>
  <sheetProtection sheet="true" objects="true" scenarios="true" selectLockedCells="true"/>
  <mergeCells count="6">
    <mergeCell ref="A7:J7"/>
    <mergeCell ref="A10:J10"/>
    <mergeCell ref="A14:J14"/>
    <mergeCell ref="A15:J15"/>
    <mergeCell ref="A16:J16"/>
    <mergeCell ref="A18:J18"/>
  </mergeCells>
  <printOptions headings="false" gridLines="false" gridLinesSet="true" horizontalCentered="true" verticalCentered="false"/>
  <pageMargins left="0.39375" right="0.7875" top="0.590277777777778" bottom="0.748611111111111" header="0.511811023622047" footer="0.315277777777778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>&amp;L&amp;8PLANILHA ORÇAMENTÁRIA - Página &amp;P de &amp;N</oddFooter>
  </headerFooter>
  <colBreaks count="1" manualBreakCount="1">
    <brk id="10" man="true" max="65535" min="0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28066</TotalTime>
  <Application>LibreOffice/24.8.2.1$Windows_X86_64 LibreOffice_project/0f794b6e29741098670a3b95d60478a65d05ef13</Application>
  <AppVersion>15.0000</AppVersion>
  <Company>RF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1998-10-30T13:39:00Z</dcterms:created>
  <dc:creator>Manoel Ramos e André Ferraz</dc:creator>
  <dc:description/>
  <dc:language>pt-BR</dc:language>
  <cp:lastModifiedBy/>
  <cp:lastPrinted>2024-11-11T08:03:05Z</cp:lastPrinted>
  <dcterms:modified xsi:type="dcterms:W3CDTF">2024-11-11T08:56:08Z</dcterms:modified>
  <cp:revision>648</cp:revision>
  <dc:subject/>
  <dc:title>Modelo de Orçamento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D098A35D7FD34F18BE90DDDEBA2A2D54_12</vt:lpwstr>
  </property>
  <property fmtid="{D5CDD505-2E9C-101B-9397-08002B2CF9AE}" pid="3" name="KSOProductBuildVer">
    <vt:lpwstr>1046-12.2.0.13306</vt:lpwstr>
  </property>
</Properties>
</file>